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Tellus-Торк Базовый прайс-лист" sheetId="1" r:id="rId1"/>
    <sheet name="Торк Распродажа" sheetId="3" r:id="rId2"/>
  </sheets>
  <definedNames>
    <definedName name="_xlnm._FilterDatabase" localSheetId="0" hidden="1">'Tellus-Торк Базовый прайс-лист'!$A$13:$Y$194</definedName>
    <definedName name="_xlnm._FilterDatabase" localSheetId="1" hidden="1">'Торк Распродажа'!$A$13:$AC$17</definedName>
    <definedName name="_xlnm.Print_Titles" localSheetId="0">'Tellus-Торк Базовый прайс-лист'!$11:$13</definedName>
    <definedName name="_xlnm.Print_Titles" localSheetId="1">'Торк Распродажа'!$11:$13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1" l="1"/>
  <c r="V119" i="1"/>
  <c r="W119" i="1" s="1"/>
  <c r="T118" i="1"/>
  <c r="U118" i="1" s="1"/>
  <c r="V118" i="1"/>
  <c r="W118" i="1" s="1"/>
  <c r="T117" i="1"/>
  <c r="U117" i="1" s="1"/>
  <c r="V117" i="1"/>
  <c r="W117" i="1" s="1"/>
  <c r="T119" i="1" l="1"/>
  <c r="U119" i="1" s="1"/>
  <c r="V169" i="1"/>
  <c r="W169" i="1" s="1"/>
  <c r="V170" i="1"/>
  <c r="W170" i="1" s="1"/>
  <c r="V171" i="1"/>
  <c r="W171" i="1" s="1"/>
  <c r="V172" i="1"/>
  <c r="W172" i="1" s="1"/>
  <c r="Y184" i="1"/>
  <c r="Y62" i="1"/>
  <c r="Y44" i="1"/>
  <c r="Y164" i="1"/>
  <c r="Y96" i="1"/>
  <c r="Y67" i="1"/>
  <c r="Y183" i="1"/>
  <c r="Y157" i="1"/>
  <c r="T172" i="1" l="1"/>
  <c r="U172" i="1" s="1"/>
  <c r="T169" i="1"/>
  <c r="U169" i="1" s="1"/>
  <c r="T171" i="1"/>
  <c r="U171" i="1" s="1"/>
  <c r="T170" i="1"/>
  <c r="U170" i="1" s="1"/>
  <c r="V157" i="1"/>
  <c r="W157" i="1" s="1"/>
  <c r="T157" i="1"/>
  <c r="U157" i="1" s="1"/>
  <c r="AC14" i="3" l="1"/>
  <c r="Y19" i="1"/>
  <c r="V67" i="1" l="1"/>
  <c r="W67" i="1" s="1"/>
  <c r="T67" i="1" l="1"/>
  <c r="U67" i="1" s="1"/>
  <c r="V183" i="1" l="1"/>
  <c r="W183" i="1" s="1"/>
  <c r="V44" i="1"/>
  <c r="W44" i="1" s="1"/>
  <c r="T183" i="1" l="1"/>
  <c r="U183" i="1" s="1"/>
  <c r="T44" i="1"/>
  <c r="U44" i="1" s="1"/>
  <c r="V62" i="1" l="1"/>
  <c r="W62" i="1" s="1"/>
  <c r="V168" i="1"/>
  <c r="W168" i="1" s="1"/>
  <c r="T166" i="1"/>
  <c r="U166" i="1" s="1"/>
  <c r="V162" i="1"/>
  <c r="W162" i="1" s="1"/>
  <c r="V155" i="1"/>
  <c r="W155" i="1" s="1"/>
  <c r="V153" i="1"/>
  <c r="W153" i="1" s="1"/>
  <c r="V149" i="1"/>
  <c r="W149" i="1" s="1"/>
  <c r="T146" i="1"/>
  <c r="U146" i="1" s="1"/>
  <c r="V144" i="1"/>
  <c r="W144" i="1" s="1"/>
  <c r="V136" i="1"/>
  <c r="W136" i="1" s="1"/>
  <c r="Y125" i="1"/>
  <c r="T116" i="1"/>
  <c r="U116" i="1" s="1"/>
  <c r="V111" i="1"/>
  <c r="W111" i="1" s="1"/>
  <c r="Y109" i="1"/>
  <c r="V108" i="1"/>
  <c r="W108" i="1" s="1"/>
  <c r="V105" i="1"/>
  <c r="W105" i="1" s="1"/>
  <c r="Y102" i="1"/>
  <c r="Y99" i="1"/>
  <c r="V97" i="1"/>
  <c r="W97" i="1" s="1"/>
  <c r="Y94" i="1"/>
  <c r="V92" i="1"/>
  <c r="W92" i="1" s="1"/>
  <c r="T91" i="1"/>
  <c r="U91" i="1" s="1"/>
  <c r="V89" i="1"/>
  <c r="W89" i="1" s="1"/>
  <c r="Y82" i="1"/>
  <c r="V80" i="1"/>
  <c r="W80" i="1" s="1"/>
  <c r="Y76" i="1"/>
  <c r="V74" i="1"/>
  <c r="W74" i="1" s="1"/>
  <c r="V72" i="1"/>
  <c r="W72" i="1" s="1"/>
  <c r="Y70" i="1"/>
  <c r="V68" i="1"/>
  <c r="W68" i="1" s="1"/>
  <c r="Y65" i="1"/>
  <c r="V63" i="1"/>
  <c r="W63" i="1" s="1"/>
  <c r="Y60" i="1"/>
  <c r="Y56" i="1"/>
  <c r="V54" i="1"/>
  <c r="W54" i="1" s="1"/>
  <c r="Y52" i="1"/>
  <c r="V50" i="1"/>
  <c r="W50" i="1" s="1"/>
  <c r="V45" i="1"/>
  <c r="W45" i="1" s="1"/>
  <c r="V43" i="1"/>
  <c r="W43" i="1" s="1"/>
  <c r="Y38" i="1"/>
  <c r="V36" i="1"/>
  <c r="W36" i="1" s="1"/>
  <c r="V35" i="1"/>
  <c r="W35" i="1" s="1"/>
  <c r="Y30" i="1"/>
  <c r="V28" i="1"/>
  <c r="W28" i="1" s="1"/>
  <c r="Y22" i="1"/>
  <c r="V20" i="1"/>
  <c r="W20" i="1" s="1"/>
  <c r="Y150" i="1"/>
  <c r="Y165" i="1"/>
  <c r="T182" i="1"/>
  <c r="U182" i="1" s="1"/>
  <c r="V182" i="1"/>
  <c r="W182" i="1" s="1"/>
  <c r="V181" i="1"/>
  <c r="W181" i="1" s="1"/>
  <c r="V180" i="1"/>
  <c r="W180" i="1" s="1"/>
  <c r="Y177" i="1"/>
  <c r="V177" i="1"/>
  <c r="W177" i="1" s="1"/>
  <c r="Y175" i="1"/>
  <c r="V175" i="1"/>
  <c r="W175" i="1" s="1"/>
  <c r="T175" i="1"/>
  <c r="U175" i="1" s="1"/>
  <c r="Y167" i="1"/>
  <c r="T167" i="1"/>
  <c r="U167" i="1" s="1"/>
  <c r="V165" i="1"/>
  <c r="W165" i="1" s="1"/>
  <c r="T165" i="1"/>
  <c r="U165" i="1" s="1"/>
  <c r="T164" i="1"/>
  <c r="U164" i="1" s="1"/>
  <c r="V164" i="1"/>
  <c r="W164" i="1" s="1"/>
  <c r="Y163" i="1"/>
  <c r="V163" i="1"/>
  <c r="W163" i="1" s="1"/>
  <c r="Y161" i="1"/>
  <c r="T161" i="1"/>
  <c r="U161" i="1" s="1"/>
  <c r="V161" i="1"/>
  <c r="W161" i="1" s="1"/>
  <c r="V160" i="1"/>
  <c r="W160" i="1" s="1"/>
  <c r="Y159" i="1"/>
  <c r="Y156" i="1"/>
  <c r="T155" i="1"/>
  <c r="U155" i="1" s="1"/>
  <c r="Y154" i="1"/>
  <c r="V154" i="1"/>
  <c r="W154" i="1" s="1"/>
  <c r="Y148" i="1"/>
  <c r="V148" i="1"/>
  <c r="W148" i="1" s="1"/>
  <c r="V147" i="1"/>
  <c r="W147" i="1" s="1"/>
  <c r="Y142" i="1"/>
  <c r="Y139" i="1"/>
  <c r="T139" i="1"/>
  <c r="U139" i="1" s="1"/>
  <c r="V139" i="1"/>
  <c r="W139" i="1" s="1"/>
  <c r="Y138" i="1"/>
  <c r="V138" i="1"/>
  <c r="W138" i="1" s="1"/>
  <c r="V137" i="1"/>
  <c r="W137" i="1" s="1"/>
  <c r="Y131" i="1"/>
  <c r="T131" i="1"/>
  <c r="U131" i="1" s="1"/>
  <c r="Y130" i="1"/>
  <c r="V130" i="1"/>
  <c r="W130" i="1" s="1"/>
  <c r="V129" i="1"/>
  <c r="W129" i="1" s="1"/>
  <c r="T129" i="1"/>
  <c r="U129" i="1" s="1"/>
  <c r="Y126" i="1"/>
  <c r="T126" i="1"/>
  <c r="U126" i="1" s="1"/>
  <c r="V126" i="1"/>
  <c r="W126" i="1" s="1"/>
  <c r="V124" i="1"/>
  <c r="W124" i="1" s="1"/>
  <c r="T124" i="1"/>
  <c r="U124" i="1" s="1"/>
  <c r="Y122" i="1"/>
  <c r="V122" i="1"/>
  <c r="W122" i="1" s="1"/>
  <c r="Y121" i="1"/>
  <c r="V121" i="1"/>
  <c r="W121" i="1" s="1"/>
  <c r="V120" i="1"/>
  <c r="W120" i="1" s="1"/>
  <c r="T120" i="1"/>
  <c r="U120" i="1" s="1"/>
  <c r="V116" i="1"/>
  <c r="W116" i="1" s="1"/>
  <c r="Y113" i="1"/>
  <c r="Y112" i="1"/>
  <c r="T112" i="1"/>
  <c r="U112" i="1" s="1"/>
  <c r="V112" i="1"/>
  <c r="W112" i="1" s="1"/>
  <c r="T108" i="1"/>
  <c r="U108" i="1" s="1"/>
  <c r="V107" i="1"/>
  <c r="W107" i="1" s="1"/>
  <c r="Y101" i="1"/>
  <c r="V101" i="1"/>
  <c r="W101" i="1" s="1"/>
  <c r="Y98" i="1"/>
  <c r="Y95" i="1"/>
  <c r="Y93" i="1"/>
  <c r="V93" i="1"/>
  <c r="W93" i="1" s="1"/>
  <c r="Y91" i="1"/>
  <c r="V90" i="1"/>
  <c r="W90" i="1" s="1"/>
  <c r="T90" i="1"/>
  <c r="U90" i="1" s="1"/>
  <c r="Y85" i="1"/>
  <c r="V85" i="1"/>
  <c r="W85" i="1" s="1"/>
  <c r="Y83" i="1"/>
  <c r="Y81" i="1"/>
  <c r="Y79" i="1"/>
  <c r="T79" i="1"/>
  <c r="U79" i="1" s="1"/>
  <c r="V79" i="1"/>
  <c r="W79" i="1" s="1"/>
  <c r="Y74" i="1"/>
  <c r="Y73" i="1"/>
  <c r="V71" i="1"/>
  <c r="W71" i="1" s="1"/>
  <c r="Y66" i="1"/>
  <c r="T66" i="1"/>
  <c r="U66" i="1" s="1"/>
  <c r="V66" i="1"/>
  <c r="W66" i="1" s="1"/>
  <c r="Y64" i="1"/>
  <c r="V61" i="1"/>
  <c r="W61" i="1" s="1"/>
  <c r="Y57" i="1"/>
  <c r="V57" i="1"/>
  <c r="W57" i="1" s="1"/>
  <c r="T57" i="1"/>
  <c r="U57" i="1" s="1"/>
  <c r="V56" i="1"/>
  <c r="W56" i="1" s="1"/>
  <c r="Y55" i="1"/>
  <c r="V55" i="1"/>
  <c r="W55" i="1" s="1"/>
  <c r="Y53" i="1"/>
  <c r="T53" i="1"/>
  <c r="U53" i="1" s="1"/>
  <c r="V53" i="1"/>
  <c r="W53" i="1" s="1"/>
  <c r="Y49" i="1"/>
  <c r="V49" i="1"/>
  <c r="W49" i="1" s="1"/>
  <c r="T47" i="1"/>
  <c r="U47" i="1" s="1"/>
  <c r="Y46" i="1"/>
  <c r="T46" i="1"/>
  <c r="U46" i="1" s="1"/>
  <c r="V46" i="1"/>
  <c r="W46" i="1" s="1"/>
  <c r="Y42" i="1"/>
  <c r="T42" i="1"/>
  <c r="U42" i="1" s="1"/>
  <c r="V42" i="1"/>
  <c r="W42" i="1" s="1"/>
  <c r="Y40" i="1"/>
  <c r="T40" i="1"/>
  <c r="U40" i="1" s="1"/>
  <c r="V39" i="1"/>
  <c r="W39" i="1" s="1"/>
  <c r="Y37" i="1"/>
  <c r="T37" i="1"/>
  <c r="U37" i="1" s="1"/>
  <c r="V37" i="1"/>
  <c r="W37" i="1" s="1"/>
  <c r="Y34" i="1"/>
  <c r="V34" i="1"/>
  <c r="W34" i="1" s="1"/>
  <c r="Y32" i="1"/>
  <c r="V32" i="1"/>
  <c r="W32" i="1" s="1"/>
  <c r="Y31" i="1"/>
  <c r="V31" i="1"/>
  <c r="W31" i="1" s="1"/>
  <c r="Y29" i="1"/>
  <c r="T29" i="1"/>
  <c r="U29" i="1" s="1"/>
  <c r="V29" i="1"/>
  <c r="W29" i="1" s="1"/>
  <c r="V27" i="1"/>
  <c r="W27" i="1" s="1"/>
  <c r="Y26" i="1"/>
  <c r="V26" i="1"/>
  <c r="W26" i="1" s="1"/>
  <c r="Y24" i="1"/>
  <c r="V24" i="1"/>
  <c r="W24" i="1" s="1"/>
  <c r="V23" i="1"/>
  <c r="W23" i="1" s="1"/>
  <c r="Y21" i="1"/>
  <c r="V19" i="1"/>
  <c r="W19" i="1" s="1"/>
  <c r="Y18" i="1"/>
  <c r="T62" i="1" l="1"/>
  <c r="U62" i="1" s="1"/>
  <c r="T26" i="1"/>
  <c r="U26" i="1" s="1"/>
  <c r="Y108" i="1"/>
  <c r="Y47" i="1"/>
  <c r="T56" i="1"/>
  <c r="U56" i="1" s="1"/>
  <c r="T63" i="1"/>
  <c r="U63" i="1" s="1"/>
  <c r="V99" i="1"/>
  <c r="W99" i="1" s="1"/>
  <c r="V176" i="1"/>
  <c r="W176" i="1" s="1"/>
  <c r="T38" i="1"/>
  <c r="U38" i="1" s="1"/>
  <c r="T82" i="1"/>
  <c r="U82" i="1" s="1"/>
  <c r="V65" i="1"/>
  <c r="W65" i="1" s="1"/>
  <c r="T72" i="1"/>
  <c r="U72" i="1" s="1"/>
  <c r="Y92" i="1"/>
  <c r="Y160" i="1"/>
  <c r="V58" i="1"/>
  <c r="W58" i="1" s="1"/>
  <c r="V76" i="1"/>
  <c r="W76" i="1" s="1"/>
  <c r="Y149" i="1"/>
  <c r="T168" i="1"/>
  <c r="U168" i="1" s="1"/>
  <c r="T94" i="1"/>
  <c r="U94" i="1" s="1"/>
  <c r="Y166" i="1"/>
  <c r="V166" i="1"/>
  <c r="W166" i="1" s="1"/>
  <c r="V16" i="1"/>
  <c r="W16" i="1" s="1"/>
  <c r="T101" i="1"/>
  <c r="U101" i="1" s="1"/>
  <c r="T18" i="1"/>
  <c r="U18" i="1" s="1"/>
  <c r="T49" i="1"/>
  <c r="U49" i="1" s="1"/>
  <c r="T93" i="1"/>
  <c r="U93" i="1" s="1"/>
  <c r="T152" i="1"/>
  <c r="U152" i="1" s="1"/>
  <c r="V18" i="1"/>
  <c r="W18" i="1" s="1"/>
  <c r="V21" i="1"/>
  <c r="W21" i="1" s="1"/>
  <c r="Y23" i="1"/>
  <c r="Y28" i="1"/>
  <c r="T34" i="1"/>
  <c r="U34" i="1" s="1"/>
  <c r="Y50" i="1"/>
  <c r="Y58" i="1"/>
  <c r="Y61" i="1"/>
  <c r="T65" i="1"/>
  <c r="U65" i="1" s="1"/>
  <c r="Y68" i="1"/>
  <c r="Y71" i="1"/>
  <c r="T74" i="1"/>
  <c r="U74" i="1" s="1"/>
  <c r="V81" i="1"/>
  <c r="W81" i="1" s="1"/>
  <c r="Y86" i="1"/>
  <c r="V91" i="1"/>
  <c r="W91" i="1" s="1"/>
  <c r="T99" i="1"/>
  <c r="U99" i="1" s="1"/>
  <c r="T105" i="1"/>
  <c r="U105" i="1" s="1"/>
  <c r="V109" i="1"/>
  <c r="W109" i="1" s="1"/>
  <c r="V131" i="1"/>
  <c r="W131" i="1" s="1"/>
  <c r="V133" i="1"/>
  <c r="W133" i="1" s="1"/>
  <c r="T142" i="1"/>
  <c r="U142" i="1" s="1"/>
  <c r="Y143" i="1"/>
  <c r="T147" i="1"/>
  <c r="U147" i="1" s="1"/>
  <c r="Y152" i="1"/>
  <c r="Y155" i="1"/>
  <c r="T160" i="1"/>
  <c r="U160" i="1" s="1"/>
  <c r="Y182" i="1"/>
  <c r="Y75" i="1"/>
  <c r="Y132" i="1"/>
  <c r="T21" i="1"/>
  <c r="U21" i="1" s="1"/>
  <c r="Y168" i="1"/>
  <c r="V184" i="1"/>
  <c r="W184" i="1" s="1"/>
  <c r="Y41" i="1"/>
  <c r="V98" i="1"/>
  <c r="W98" i="1" s="1"/>
  <c r="V100" i="1"/>
  <c r="W100" i="1" s="1"/>
  <c r="V158" i="1"/>
  <c r="W158" i="1" s="1"/>
  <c r="V167" i="1"/>
  <c r="W167" i="1" s="1"/>
  <c r="Y176" i="1"/>
  <c r="T184" i="1"/>
  <c r="U184" i="1" s="1"/>
  <c r="Y17" i="1"/>
  <c r="Y25" i="1"/>
  <c r="Y146" i="1"/>
  <c r="Y39" i="1"/>
  <c r="T50" i="1"/>
  <c r="U50" i="1" s="1"/>
  <c r="T54" i="1"/>
  <c r="U54" i="1" s="1"/>
  <c r="T58" i="1"/>
  <c r="U58" i="1" s="1"/>
  <c r="V64" i="1"/>
  <c r="W64" i="1" s="1"/>
  <c r="V73" i="1"/>
  <c r="W73" i="1" s="1"/>
  <c r="V125" i="1"/>
  <c r="W125" i="1" s="1"/>
  <c r="Y133" i="1"/>
  <c r="V146" i="1"/>
  <c r="W146" i="1" s="1"/>
  <c r="V152" i="1"/>
  <c r="W152" i="1" s="1"/>
  <c r="Y33" i="1"/>
  <c r="V40" i="1"/>
  <c r="W40" i="1" s="1"/>
  <c r="V82" i="1"/>
  <c r="W82" i="1" s="1"/>
  <c r="Y100" i="1"/>
  <c r="Y111" i="1"/>
  <c r="Y116" i="1"/>
  <c r="T125" i="1"/>
  <c r="U125" i="1" s="1"/>
  <c r="V132" i="1"/>
  <c r="W132" i="1" s="1"/>
  <c r="V143" i="1"/>
  <c r="W143" i="1" s="1"/>
  <c r="V159" i="1"/>
  <c r="W159" i="1" s="1"/>
  <c r="T176" i="1"/>
  <c r="U176" i="1" s="1"/>
  <c r="T179" i="1"/>
  <c r="U179" i="1" s="1"/>
  <c r="T177" i="1"/>
  <c r="U177" i="1" s="1"/>
  <c r="Y178" i="1"/>
  <c r="V178" i="1"/>
  <c r="W178" i="1" s="1"/>
  <c r="Y180" i="1"/>
  <c r="V179" i="1"/>
  <c r="W179" i="1" s="1"/>
  <c r="T181" i="1"/>
  <c r="U181" i="1" s="1"/>
  <c r="Y181" i="1"/>
  <c r="Y179" i="1"/>
  <c r="Y158" i="1"/>
  <c r="V156" i="1"/>
  <c r="W156" i="1" s="1"/>
  <c r="T159" i="1"/>
  <c r="U159" i="1" s="1"/>
  <c r="Y153" i="1"/>
  <c r="Y162" i="1"/>
  <c r="T145" i="1"/>
  <c r="U145" i="1" s="1"/>
  <c r="T143" i="1"/>
  <c r="U143" i="1" s="1"/>
  <c r="V142" i="1"/>
  <c r="W142" i="1" s="1"/>
  <c r="Y144" i="1"/>
  <c r="V150" i="1"/>
  <c r="W150" i="1" s="1"/>
  <c r="Y145" i="1"/>
  <c r="V145" i="1"/>
  <c r="W145" i="1" s="1"/>
  <c r="Y147" i="1"/>
  <c r="T133" i="1"/>
  <c r="U133" i="1" s="1"/>
  <c r="T132" i="1"/>
  <c r="U132" i="1" s="1"/>
  <c r="T135" i="1"/>
  <c r="U135" i="1" s="1"/>
  <c r="Y134" i="1"/>
  <c r="T128" i="1"/>
  <c r="U128" i="1" s="1"/>
  <c r="Y128" i="1"/>
  <c r="V134" i="1"/>
  <c r="W134" i="1" s="1"/>
  <c r="Y136" i="1"/>
  <c r="Y129" i="1"/>
  <c r="V135" i="1"/>
  <c r="W135" i="1" s="1"/>
  <c r="Y137" i="1"/>
  <c r="V128" i="1"/>
  <c r="W128" i="1" s="1"/>
  <c r="T130" i="1"/>
  <c r="U130" i="1" s="1"/>
  <c r="T138" i="1"/>
  <c r="U138" i="1" s="1"/>
  <c r="Y135" i="1"/>
  <c r="Y124" i="1"/>
  <c r="T115" i="1"/>
  <c r="U115" i="1" s="1"/>
  <c r="Y115" i="1"/>
  <c r="V115" i="1"/>
  <c r="W115" i="1" s="1"/>
  <c r="Y120" i="1"/>
  <c r="V113" i="1"/>
  <c r="W113" i="1" s="1"/>
  <c r="T86" i="1"/>
  <c r="U86" i="1" s="1"/>
  <c r="T103" i="1"/>
  <c r="U103" i="1" s="1"/>
  <c r="T96" i="1"/>
  <c r="U96" i="1" s="1"/>
  <c r="T104" i="1"/>
  <c r="U104" i="1" s="1"/>
  <c r="T88" i="1"/>
  <c r="U88" i="1" s="1"/>
  <c r="T102" i="1"/>
  <c r="U102" i="1" s="1"/>
  <c r="T87" i="1"/>
  <c r="U87" i="1" s="1"/>
  <c r="V86" i="1"/>
  <c r="W86" i="1" s="1"/>
  <c r="Y88" i="1"/>
  <c r="V94" i="1"/>
  <c r="W94" i="1" s="1"/>
  <c r="V102" i="1"/>
  <c r="W102" i="1" s="1"/>
  <c r="Y104" i="1"/>
  <c r="Y87" i="1"/>
  <c r="V87" i="1"/>
  <c r="W87" i="1" s="1"/>
  <c r="Y89" i="1"/>
  <c r="V95" i="1"/>
  <c r="W95" i="1" s="1"/>
  <c r="Y97" i="1"/>
  <c r="V103" i="1"/>
  <c r="W103" i="1" s="1"/>
  <c r="Y105" i="1"/>
  <c r="V88" i="1"/>
  <c r="W88" i="1" s="1"/>
  <c r="Y90" i="1"/>
  <c r="V96" i="1"/>
  <c r="W96" i="1" s="1"/>
  <c r="V104" i="1"/>
  <c r="W104" i="1" s="1"/>
  <c r="T107" i="1"/>
  <c r="U107" i="1" s="1"/>
  <c r="Y103" i="1"/>
  <c r="T78" i="1"/>
  <c r="U78" i="1" s="1"/>
  <c r="T51" i="1"/>
  <c r="U51" i="1" s="1"/>
  <c r="T59" i="1"/>
  <c r="U59" i="1" s="1"/>
  <c r="T69" i="1"/>
  <c r="U69" i="1" s="1"/>
  <c r="T77" i="1"/>
  <c r="U77" i="1" s="1"/>
  <c r="Y51" i="1"/>
  <c r="Y59" i="1"/>
  <c r="Y69" i="1"/>
  <c r="V75" i="1"/>
  <c r="W75" i="1" s="1"/>
  <c r="Y77" i="1"/>
  <c r="V83" i="1"/>
  <c r="W83" i="1" s="1"/>
  <c r="V51" i="1"/>
  <c r="W51" i="1" s="1"/>
  <c r="V59" i="1"/>
  <c r="W59" i="1" s="1"/>
  <c r="V69" i="1"/>
  <c r="W69" i="1" s="1"/>
  <c r="V77" i="1"/>
  <c r="W77" i="1" s="1"/>
  <c r="V52" i="1"/>
  <c r="W52" i="1" s="1"/>
  <c r="Y54" i="1"/>
  <c r="V60" i="1"/>
  <c r="W60" i="1" s="1"/>
  <c r="Y63" i="1"/>
  <c r="V70" i="1"/>
  <c r="W70" i="1" s="1"/>
  <c r="Y72" i="1"/>
  <c r="V78" i="1"/>
  <c r="W78" i="1" s="1"/>
  <c r="Y80" i="1"/>
  <c r="Y78" i="1"/>
  <c r="T25" i="1"/>
  <c r="U25" i="1" s="1"/>
  <c r="T33" i="1"/>
  <c r="U33" i="1" s="1"/>
  <c r="T41" i="1"/>
  <c r="U41" i="1" s="1"/>
  <c r="T17" i="1"/>
  <c r="U17" i="1" s="1"/>
  <c r="Y20" i="1"/>
  <c r="V22" i="1"/>
  <c r="W22" i="1" s="1"/>
  <c r="T24" i="1"/>
  <c r="U24" i="1" s="1"/>
  <c r="V30" i="1"/>
  <c r="W30" i="1" s="1"/>
  <c r="T32" i="1"/>
  <c r="U32" i="1" s="1"/>
  <c r="V38" i="1"/>
  <c r="W38" i="1" s="1"/>
  <c r="V47" i="1"/>
  <c r="W47" i="1" s="1"/>
  <c r="V17" i="1"/>
  <c r="W17" i="1" s="1"/>
  <c r="V25" i="1"/>
  <c r="W25" i="1" s="1"/>
  <c r="Y27" i="1"/>
  <c r="V33" i="1"/>
  <c r="W33" i="1" s="1"/>
  <c r="Y35" i="1"/>
  <c r="V41" i="1"/>
  <c r="W41" i="1" s="1"/>
  <c r="Y43" i="1"/>
  <c r="Y36" i="1"/>
  <c r="Y45" i="1"/>
  <c r="T89" i="1" l="1"/>
  <c r="U89" i="1" s="1"/>
  <c r="T68" i="1"/>
  <c r="U68" i="1" s="1"/>
  <c r="T16" i="1"/>
  <c r="U16" i="1" s="1"/>
  <c r="T136" i="1"/>
  <c r="U136" i="1" s="1"/>
  <c r="T97" i="1"/>
  <c r="U97" i="1" s="1"/>
  <c r="T76" i="1"/>
  <c r="U76" i="1" s="1"/>
  <c r="T137" i="1"/>
  <c r="U137" i="1" s="1"/>
  <c r="T85" i="1"/>
  <c r="U85" i="1" s="1"/>
  <c r="T98" i="1"/>
  <c r="U98" i="1" s="1"/>
  <c r="T180" i="1"/>
  <c r="U180" i="1" s="1"/>
  <c r="T75" i="1"/>
  <c r="U75" i="1" s="1"/>
  <c r="T150" i="1"/>
  <c r="U150" i="1" s="1"/>
  <c r="T71" i="1"/>
  <c r="U71" i="1" s="1"/>
  <c r="T61" i="1"/>
  <c r="U61" i="1" s="1"/>
  <c r="T178" i="1"/>
  <c r="U178" i="1" s="1"/>
  <c r="T154" i="1"/>
  <c r="U154" i="1" s="1"/>
  <c r="T158" i="1"/>
  <c r="U158" i="1" s="1"/>
  <c r="T156" i="1"/>
  <c r="U156" i="1" s="1"/>
  <c r="T162" i="1"/>
  <c r="U162" i="1" s="1"/>
  <c r="T163" i="1"/>
  <c r="U163" i="1" s="1"/>
  <c r="T153" i="1"/>
  <c r="U153" i="1" s="1"/>
  <c r="T149" i="1"/>
  <c r="U149" i="1" s="1"/>
  <c r="T144" i="1"/>
  <c r="U144" i="1" s="1"/>
  <c r="T148" i="1"/>
  <c r="U148" i="1" s="1"/>
  <c r="T134" i="1"/>
  <c r="U134" i="1" s="1"/>
  <c r="T121" i="1"/>
  <c r="U121" i="1" s="1"/>
  <c r="T122" i="1"/>
  <c r="U122" i="1" s="1"/>
  <c r="T113" i="1"/>
  <c r="U113" i="1" s="1"/>
  <c r="T111" i="1"/>
  <c r="U111" i="1" s="1"/>
  <c r="T92" i="1"/>
  <c r="U92" i="1" s="1"/>
  <c r="T109" i="1"/>
  <c r="U109" i="1" s="1"/>
  <c r="T95" i="1"/>
  <c r="U95" i="1" s="1"/>
  <c r="T100" i="1"/>
  <c r="U100" i="1" s="1"/>
  <c r="T60" i="1"/>
  <c r="U60" i="1" s="1"/>
  <c r="T52" i="1"/>
  <c r="U52" i="1" s="1"/>
  <c r="T73" i="1"/>
  <c r="U73" i="1" s="1"/>
  <c r="T55" i="1"/>
  <c r="U55" i="1" s="1"/>
  <c r="T81" i="1"/>
  <c r="U81" i="1" s="1"/>
  <c r="T64" i="1"/>
  <c r="U64" i="1" s="1"/>
  <c r="T80" i="1"/>
  <c r="U80" i="1" s="1"/>
  <c r="T70" i="1"/>
  <c r="U70" i="1" s="1"/>
  <c r="T83" i="1"/>
  <c r="U83" i="1" s="1"/>
  <c r="T20" i="1"/>
  <c r="U20" i="1" s="1"/>
  <c r="T43" i="1"/>
  <c r="U43" i="1" s="1"/>
  <c r="T31" i="1"/>
  <c r="U31" i="1" s="1"/>
  <c r="T28" i="1"/>
  <c r="U28" i="1" s="1"/>
  <c r="T39" i="1"/>
  <c r="U39" i="1" s="1"/>
  <c r="T45" i="1"/>
  <c r="U45" i="1" s="1"/>
  <c r="T27" i="1"/>
  <c r="U27" i="1" s="1"/>
  <c r="T36" i="1"/>
  <c r="U36" i="1" s="1"/>
  <c r="T23" i="1"/>
  <c r="U23" i="1" s="1"/>
  <c r="T19" i="1"/>
  <c r="U19" i="1" s="1"/>
  <c r="T22" i="1"/>
  <c r="U22" i="1" s="1"/>
  <c r="T35" i="1"/>
  <c r="U35" i="1" s="1"/>
  <c r="T30" i="1"/>
  <c r="U30" i="1" s="1"/>
  <c r="AC17" i="3" l="1"/>
  <c r="AA17" i="3"/>
  <c r="X17" i="3"/>
  <c r="Y17" i="3" s="1"/>
  <c r="V17" i="3"/>
  <c r="W17" i="3" s="1"/>
  <c r="AC16" i="3"/>
  <c r="AA16" i="3"/>
  <c r="X16" i="3"/>
  <c r="Y16" i="3" s="1"/>
  <c r="V16" i="3"/>
  <c r="W16" i="3" s="1"/>
  <c r="AC15" i="3"/>
  <c r="AA15" i="3"/>
  <c r="X15" i="3"/>
  <c r="Y15" i="3" s="1"/>
  <c r="V15" i="3"/>
  <c r="W15" i="3" s="1"/>
  <c r="AA14" i="3"/>
  <c r="X14" i="3"/>
  <c r="Y14" i="3" s="1"/>
  <c r="V14" i="3"/>
  <c r="W14" i="3" s="1"/>
  <c r="Y186" i="1"/>
  <c r="Y187" i="1"/>
  <c r="Y188" i="1"/>
  <c r="Y189" i="1"/>
  <c r="Y190" i="1"/>
  <c r="Y192" i="1"/>
  <c r="Y193" i="1"/>
  <c r="Y194" i="1"/>
  <c r="T14" i="3" l="1"/>
  <c r="U14" i="3" s="1"/>
  <c r="T16" i="3"/>
  <c r="U16" i="3" s="1"/>
  <c r="T17" i="3"/>
  <c r="U17" i="3" s="1"/>
  <c r="T15" i="3"/>
  <c r="U15" i="3" s="1"/>
  <c r="V194" i="1" l="1"/>
  <c r="W194" i="1" s="1"/>
  <c r="V193" i="1"/>
  <c r="W193" i="1" s="1"/>
  <c r="V192" i="1"/>
  <c r="W192" i="1" s="1"/>
  <c r="V190" i="1"/>
  <c r="W190" i="1" s="1"/>
  <c r="V189" i="1"/>
  <c r="W189" i="1" s="1"/>
  <c r="V188" i="1"/>
  <c r="W188" i="1" s="1"/>
  <c r="V187" i="1"/>
  <c r="W187" i="1" s="1"/>
  <c r="V186" i="1"/>
  <c r="W186" i="1" s="1"/>
  <c r="T194" i="1"/>
  <c r="U194" i="1" s="1"/>
  <c r="T193" i="1"/>
  <c r="U193" i="1" s="1"/>
  <c r="T192" i="1"/>
  <c r="U192" i="1" s="1"/>
  <c r="T190" i="1"/>
  <c r="U190" i="1" s="1"/>
  <c r="T187" i="1"/>
  <c r="U187" i="1" s="1"/>
  <c r="T188" i="1" l="1"/>
  <c r="U188" i="1" s="1"/>
  <c r="T186" i="1"/>
  <c r="U186" i="1" s="1"/>
  <c r="T189" i="1"/>
  <c r="U189" i="1" s="1"/>
</calcChain>
</file>

<file path=xl/sharedStrings.xml><?xml version="1.0" encoding="utf-8"?>
<sst xmlns="http://schemas.openxmlformats.org/spreadsheetml/2006/main" count="2288" uniqueCount="425">
  <si>
    <t>Категория</t>
  </si>
  <si>
    <t>Система</t>
  </si>
  <si>
    <t>Тип продукции</t>
  </si>
  <si>
    <t>Артикул</t>
  </si>
  <si>
    <t>Название продукта</t>
  </si>
  <si>
    <t>Категория качества</t>
  </si>
  <si>
    <t>Цвет</t>
  </si>
  <si>
    <t>Кол-во листов</t>
  </si>
  <si>
    <t>Кол-во слоев</t>
  </si>
  <si>
    <t>Страна производства</t>
  </si>
  <si>
    <t>ГИГИЕНИЧЕСКАЯ ПРОДУКЦИЯ ДЛЯ ТУАЛЕТНЫХ КОМНАТ</t>
  </si>
  <si>
    <t>1. ПОЛОТЕНЦА ДЛЯ РУК (H = Hand Towels)</t>
  </si>
  <si>
    <t>H1</t>
  </si>
  <si>
    <t>Диспенсеры</t>
  </si>
  <si>
    <t>-</t>
  </si>
  <si>
    <t>металлик</t>
  </si>
  <si>
    <t>Польша</t>
  </si>
  <si>
    <t>белый</t>
  </si>
  <si>
    <t>Венгрия</t>
  </si>
  <si>
    <t>черный</t>
  </si>
  <si>
    <t>Китай</t>
  </si>
  <si>
    <t>Расходные материалы</t>
  </si>
  <si>
    <t>Советск</t>
  </si>
  <si>
    <t>Россия</t>
  </si>
  <si>
    <t>Аксессуары</t>
  </si>
  <si>
    <t>H2</t>
  </si>
  <si>
    <t>Германия</t>
  </si>
  <si>
    <t>натуральный</t>
  </si>
  <si>
    <t>Финляндия</t>
  </si>
  <si>
    <t>H3</t>
  </si>
  <si>
    <t>Каменногорск</t>
  </si>
  <si>
    <t>H5</t>
  </si>
  <si>
    <t>2. ТУАЛЕТНАЯ БУМАГА (T = Toilet Paper)</t>
  </si>
  <si>
    <t>T1</t>
  </si>
  <si>
    <t>T2</t>
  </si>
  <si>
    <t>США</t>
  </si>
  <si>
    <t>T3</t>
  </si>
  <si>
    <t>T4</t>
  </si>
  <si>
    <t>T6</t>
  </si>
  <si>
    <t>T8</t>
  </si>
  <si>
    <t>Великобритания</t>
  </si>
  <si>
    <t>T9</t>
  </si>
  <si>
    <t>3. КОСМЕТИЧЕСКАЯ ПРОДУКЦИЯ (S = Skincare)</t>
  </si>
  <si>
    <t>S1/S11</t>
  </si>
  <si>
    <t>S1</t>
  </si>
  <si>
    <t>кремовый</t>
  </si>
  <si>
    <t>1000 мл</t>
  </si>
  <si>
    <t>Швеция</t>
  </si>
  <si>
    <t>прозрачный</t>
  </si>
  <si>
    <t>синий</t>
  </si>
  <si>
    <t>S2</t>
  </si>
  <si>
    <t>475 мл</t>
  </si>
  <si>
    <t xml:space="preserve">кремовый </t>
  </si>
  <si>
    <t>5 л</t>
  </si>
  <si>
    <t>S4</t>
  </si>
  <si>
    <t>4. САЛФЕТКИ ДЛЯ ЛИЦА (F = Facial Tissue)</t>
  </si>
  <si>
    <t>F1</t>
  </si>
  <si>
    <t>Италия</t>
  </si>
  <si>
    <t>Венев</t>
  </si>
  <si>
    <t>5. ОСВЕЖИТЕЛИ ВОЗДУХА (A = Aircare)</t>
  </si>
  <si>
    <t>A1</t>
  </si>
  <si>
    <t>Малайзия</t>
  </si>
  <si>
    <t>A2</t>
  </si>
  <si>
    <t>6. БУМАЖНЫЕ ПОКРЫТИЯ НА УНИТАЗ (V = Seat Covers)</t>
  </si>
  <si>
    <t>V1</t>
  </si>
  <si>
    <t>7. КОРЗИНЫ ДЛЯ МУСОРА (B = Bin)</t>
  </si>
  <si>
    <t>B1</t>
  </si>
  <si>
    <t>50 л</t>
  </si>
  <si>
    <t>B2</t>
  </si>
  <si>
    <t>20 л</t>
  </si>
  <si>
    <t>B3</t>
  </si>
  <si>
    <t>B5</t>
  </si>
  <si>
    <t>МАТЕРИАЛЫ ДЛЯ ПРОТИРКИ И ОЧИСТКИ</t>
  </si>
  <si>
    <t>красный</t>
  </si>
  <si>
    <t>M2</t>
  </si>
  <si>
    <t xml:space="preserve">белый </t>
  </si>
  <si>
    <t>голубой</t>
  </si>
  <si>
    <t>M4</t>
  </si>
  <si>
    <t>W1</t>
  </si>
  <si>
    <t>W3</t>
  </si>
  <si>
    <t>W1/2</t>
  </si>
  <si>
    <t>Нидерланды</t>
  </si>
  <si>
    <t>W4</t>
  </si>
  <si>
    <t>ПРОДУКЦИЯ ДЛЯ ДЕКОРА СТОЛА</t>
  </si>
  <si>
    <t>шампань</t>
  </si>
  <si>
    <t>серый</t>
  </si>
  <si>
    <t>N4</t>
  </si>
  <si>
    <t>деревянный</t>
  </si>
  <si>
    <t>алюминий</t>
  </si>
  <si>
    <t>Запасные части</t>
  </si>
  <si>
    <t>Франция</t>
  </si>
  <si>
    <t>Кол-во упаковок в коробе</t>
  </si>
  <si>
    <t>Комментарий</t>
  </si>
  <si>
    <t>5000 мл</t>
  </si>
  <si>
    <t>Цена за КОРОБ (TRP)</t>
  </si>
  <si>
    <t>Собственное локальное производство</t>
  </si>
  <si>
    <t>25 шт. по 2 л</t>
  </si>
  <si>
    <t>8. ПОЛОТЕНЦА В РУЛОНАХ С ЦЕНТРАЛЬНОЙ ВЫТЯЖКОЙ (M = Centerfeed)</t>
  </si>
  <si>
    <t>11, САЛФЕТКИ, КОАСТЕРЫ</t>
  </si>
  <si>
    <t>d = 9 см</t>
  </si>
  <si>
    <t>мм: 235 х 235 х 622</t>
  </si>
  <si>
    <t>мм: 191 х 307 х 145</t>
  </si>
  <si>
    <t xml:space="preserve">мм: 203 × 136 х 193 </t>
  </si>
  <si>
    <t xml:space="preserve">мм: 178 × 150 × 209 </t>
  </si>
  <si>
    <t>мм: 200 х 141 х 169</t>
  </si>
  <si>
    <t>25.0 см х 21.0 см</t>
  </si>
  <si>
    <t>21.2 см х 34.0 см</t>
  </si>
  <si>
    <t>21.3 см х 22.5 см</t>
  </si>
  <si>
    <t>21.3 см х 23.4 см</t>
  </si>
  <si>
    <t>23.0 см х 23.0 см</t>
  </si>
  <si>
    <t>22.5 см х 20.1 см</t>
  </si>
  <si>
    <t>23.0 см х 11.0 см</t>
  </si>
  <si>
    <t>16.0 см х 9.5 см</t>
  </si>
  <si>
    <t>12.5 см х 9.5 см</t>
  </si>
  <si>
    <t>17.0 см х 13.2 см</t>
  </si>
  <si>
    <t>20.8 см х 19.0 см</t>
  </si>
  <si>
    <t>35.0 см х 19.8 см</t>
  </si>
  <si>
    <t>41.5 см х 35.5 см</t>
  </si>
  <si>
    <t>39.0 см х 39.0 см</t>
  </si>
  <si>
    <t>23.0 см х 16.0 см</t>
  </si>
  <si>
    <t>9. МАТЕРИАЛЫ ДЛЯ ПРОТИРКИ И ОЧИСТКИ (W = Wipers)</t>
  </si>
  <si>
    <t>10. ДИСПЕНСЕРНЫЕ САЛФЕТКИ (N = Napkins)</t>
  </si>
  <si>
    <t>23.8 см х 23.8 см</t>
  </si>
  <si>
    <t>32.8 см х 32.5 см</t>
  </si>
  <si>
    <t>34.0 см х 36.9 см</t>
  </si>
  <si>
    <t>119 м х 23.5 см</t>
  </si>
  <si>
    <t>34.0 см х 23.5 см</t>
  </si>
  <si>
    <t>36.0 см х 27.5 см</t>
  </si>
  <si>
    <t>180 м х 27.5 см</t>
  </si>
  <si>
    <t>38.0 см х 31.5 см</t>
  </si>
  <si>
    <t>152 м х 31.5 см</t>
  </si>
  <si>
    <t>114 м х 31.5 см</t>
  </si>
  <si>
    <t>106.4 м х 31.5 см</t>
  </si>
  <si>
    <t>Размер листа
(Д х Ш)</t>
  </si>
  <si>
    <t>отгрузка CON</t>
  </si>
  <si>
    <t>150 м х 21.0 см</t>
  </si>
  <si>
    <t>280 м х 21.0 см</t>
  </si>
  <si>
    <t>15 м х 9.5 см</t>
  </si>
  <si>
    <t>23 м х 9.5 см</t>
  </si>
  <si>
    <t>90 м х 9.9 см</t>
  </si>
  <si>
    <t>100 м х 9.9 см</t>
  </si>
  <si>
    <t>135 м х 9.9 см</t>
  </si>
  <si>
    <t>206.9 м х 13.2 см</t>
  </si>
  <si>
    <t>275 м х 19.8 см</t>
  </si>
  <si>
    <t>270 м х 19.8 см</t>
  </si>
  <si>
    <t>255 м х 36.9 см</t>
  </si>
  <si>
    <t>340 м х 36.9 см</t>
  </si>
  <si>
    <t>255 м х 23.5 см</t>
  </si>
  <si>
    <t>41.0 см х 37.0 см</t>
  </si>
  <si>
    <t>Размер рулона 
(Д х Ш)</t>
  </si>
  <si>
    <t>% 
изменения</t>
  </si>
  <si>
    <t>Цена за УПАКОВКУ (CON)</t>
  </si>
  <si>
    <t>Кол-во коробов на паллете</t>
  </si>
  <si>
    <t>4. Новые позиции выделены желтым, изменения - оранжевым.</t>
  </si>
  <si>
    <t>Кол-во рулонов</t>
  </si>
  <si>
    <t>Для небумажной продукции</t>
  </si>
  <si>
    <t>1. Базовая единица отгрузки - короб (TRP), если иное не указано в колонке S ("Комментарий").</t>
  </si>
  <si>
    <t>КОММЕНТАРИИ:</t>
  </si>
  <si>
    <t>10 шт.</t>
  </si>
  <si>
    <t>20 шт.</t>
  </si>
  <si>
    <t>12. Замки и ключи для диспенсеров</t>
  </si>
  <si>
    <t>ЗАМКИ И КЛЮЧИ ДЛЯ ДИСПЕНСЕРОВ</t>
  </si>
  <si>
    <t>УПАКОВКА (CON)</t>
  </si>
  <si>
    <t>КОРОБ (TRP)</t>
  </si>
  <si>
    <t>ПАЛЛЕТА</t>
  </si>
  <si>
    <t>Базовая цена 
(руб. без НДС)</t>
  </si>
  <si>
    <t>Базовая цена 
(руб. с НДС)</t>
  </si>
  <si>
    <t>Actual BASE
DISTR
(руб. без НДС)</t>
  </si>
  <si>
    <t>Actual BASE
DISTR
(руб. с НДС)</t>
  </si>
  <si>
    <t>2. Цены за короб находятся в колонках T-W (открываются под плюсом над колонкой X).</t>
  </si>
  <si>
    <t>3. Проценты изменения цен находятся в колонках AB-AC (открываются под плюсом над колонкой AD).</t>
  </si>
  <si>
    <t>бирюзовый</t>
  </si>
  <si>
    <t>105 м х 27.6 см</t>
  </si>
  <si>
    <t>100 м х 27.6 см</t>
  </si>
  <si>
    <t>39.5 см х 27.6 см</t>
  </si>
  <si>
    <t>40.5 см х 30.0 см</t>
  </si>
  <si>
    <t>360 м х 30.0 см</t>
  </si>
  <si>
    <t>СПГ</t>
  </si>
  <si>
    <t>Торк жидкое мыло мягкое, категория качества Комфорт, 1000 мл</t>
  </si>
  <si>
    <t>Торк жидкое мыло гигиеническое, категория качества Комфорт, 1000 мл</t>
  </si>
  <si>
    <t>Торк жидкое мыло мягкое мини, категория качества Комфорт, 475 мл</t>
  </si>
  <si>
    <t>Торк лосьон для рук и тела мини, категория качества Комфорт, 475 мл</t>
  </si>
  <si>
    <t>Торк мыло-пена мягкое, категория качества Комфорт, 1000 мл</t>
  </si>
  <si>
    <t>Торк мыло-пена гигиеническое, категория качества Комфорт, 1000 мл</t>
  </si>
  <si>
    <t>Торк жидкое мыло-пена, категория качества Комфорт, 5000 мл</t>
  </si>
  <si>
    <t>5. Российский ассортимент выделен синим цветом. СПГ - стратегическая продуктовая группа российского ассортимента.</t>
  </si>
  <si>
    <t>12.2 см х 9.2 см</t>
  </si>
  <si>
    <t>16.1 м х 9.2 см</t>
  </si>
  <si>
    <t>1.1. Торк Матик полотенца в рулонах</t>
  </si>
  <si>
    <t>2.1. Торк туалетная бумага в больших рулонах</t>
  </si>
  <si>
    <t>2.2. Торк туалетная бумага в мини-рулонах</t>
  </si>
  <si>
    <t>2.3. Торк листовая туалетная бумага</t>
  </si>
  <si>
    <t>2.4. Торк туалетная бумага в стандартных рулонах</t>
  </si>
  <si>
    <t>2.5. Торк туалетная бумага Mid-size в миди-рулонах</t>
  </si>
  <si>
    <t>2.7. Торк СмартВан туалетная бумага в мини-рулонах</t>
  </si>
  <si>
    <t>3.2. Торк жидкое мыло мини</t>
  </si>
  <si>
    <t>3.3. Торк мыло-пена</t>
  </si>
  <si>
    <t>3.4. Торк жидкое мыло и мыло-пена в канистрах</t>
  </si>
  <si>
    <t>5.1. Торк аэрозольные освежители воздуха</t>
  </si>
  <si>
    <t>6. Торк индивидуальные бумажные покрытия на унитаз</t>
  </si>
  <si>
    <t>8.1. Торк полотенца в рулонах c центральной вытяжкой (ЦВ)</t>
  </si>
  <si>
    <t>8.2. Торк Рефлекс полотенца в рулонах с центральной вытяжкой (ЦВ)</t>
  </si>
  <si>
    <t>9.1. Торк протирочные материалы в рулонах</t>
  </si>
  <si>
    <t>10. Торк Экспресснап диспенсерные салфетки</t>
  </si>
  <si>
    <t>Комфорт</t>
  </si>
  <si>
    <t>Стандарт</t>
  </si>
  <si>
    <t>Премиум</t>
  </si>
  <si>
    <t>5. Цены действительны до полной распродажи остатков. Наличие товара уточняйте у Вашего менеджера / сотрудника Клиентского сервиса Торк.</t>
  </si>
  <si>
    <t>Tork Matic® диспенсер для полотенец в рулонах, белый</t>
  </si>
  <si>
    <t>Tork Matic® диспенсер для полотенец в рулонах, черный</t>
  </si>
  <si>
    <t>Tork Matic® диспенсер для полотенец в рулонах с сенсором Intuition™, белый</t>
  </si>
  <si>
    <t>Tork Matic® диспенсер для полотенец в рулонах с сенсором Intuition™, черный</t>
  </si>
  <si>
    <t>Tork Matic® диспенсер для полотенец в рулонах с сенсором Intuition™ серии Image Design, металлик</t>
  </si>
  <si>
    <t>Tork Matic® блок сетевого питания для диспенсеров для полотенец в рулонах серий Image Design и Elevation, черный 
(для диспенсеров версии -63 и далее)</t>
  </si>
  <si>
    <t>Tork Matic® кассета для диспенсеров для полотенец в рулонах серии Elevation с индикатором расхода рулона, белая  
(для диспенсеров версий -02, 03, 60, 62)</t>
  </si>
  <si>
    <t>Tork Matic® кассета для диспенсеров для полотенец в рулонах серии Elevation с индикатором расхода рулона, черная
(для диспенсеров версий -02, 03, 60, 62)</t>
  </si>
  <si>
    <t>Tork Matic® кассета для диспенсеров для полотенец в рулонах серии Elevation c возможностью работы от сети, белая</t>
  </si>
  <si>
    <t>Tork Matic® кассета для диспенсеров для полотенец в рулонах серии Elevation c возможностью работы от сети, черная</t>
  </si>
  <si>
    <t>Tork Matic® кассета для диспенсеров для полотенец в рулонах серии Image Design c возможностью работы от сети, черная</t>
  </si>
  <si>
    <t>Tork Xpress® диспенсер для листовых полотенец Multifold, белый</t>
  </si>
  <si>
    <t>Tork Xpress® диспенсер для листовых полотенец Multifold, черный</t>
  </si>
  <si>
    <t>Tork Xpress® диспенсер для листовых полотенец Multifold серии Image Design, металлик</t>
  </si>
  <si>
    <t>Tork Xpress® мини-диспенсер для листовых полотенец Multifold, белый</t>
  </si>
  <si>
    <t>Tork Xpress® мини-диспенсер для листовых полотенец Multifold, черный</t>
  </si>
  <si>
    <t>Tork Xpress® диспенсер для листовых полотенец Multifold настольный, белый</t>
  </si>
  <si>
    <t>Tork Xpress® диспенсер для листовых полотенец Multifold настольный, черный</t>
  </si>
  <si>
    <t>Tork Xpress® диспенсер для листовых полотенец Multifold настольный серии Image Design, металлик</t>
  </si>
  <si>
    <t>Tork диспенсер для листовых полотенец Singlefold сложения ZZ и С, белый</t>
  </si>
  <si>
    <t>Tork диспенсер для листовых полотенец Singlefold сложения ZZ и С, черный</t>
  </si>
  <si>
    <t>Tork мини-диспенсер для листовых полотенец Singlefold сложения ZZ и С, белый</t>
  </si>
  <si>
    <t>Tork мини-диспенсер для листовых полотенец Singlefold сложения ZZ и С, черный</t>
  </si>
  <si>
    <t>Tork диспенсер для туалетной бумаги в больших рулонах, белый</t>
  </si>
  <si>
    <t>Tork диспенсер для туалетной бумаги в больших рулонах, черный</t>
  </si>
  <si>
    <t>Торк туалетная бумага в больших рулонах, категория качества Стандарт, 1-сл.</t>
  </si>
  <si>
    <t>Tork диспенсер для туалетной бумаги в мини-рулонах, белый</t>
  </si>
  <si>
    <t>Tork диспенсер для туалетной бумаги в мини-рулонах, черный</t>
  </si>
  <si>
    <t>Tork диспенсер для туалетной бумаги в мини-рулонах серии Image Design, металлик</t>
  </si>
  <si>
    <t>Tork двойной диспенсер для туалетной бумаги в мини-рулонах, белый</t>
  </si>
  <si>
    <t>Tork двойной диспенсер для туалетной бумаги в мини-рулонах, черный</t>
  </si>
  <si>
    <t>Торк туалетная бумага в мини-рулонах мягкая, категория качества Премиум, 2-сл.</t>
  </si>
  <si>
    <t>Торк туалетная бумага в мини-рулонах, категория качества Комфорт, 2-сл.</t>
  </si>
  <si>
    <t>Торк туалетная бумага в мини-рулонах, категория качества Стандарт, 1-сл.</t>
  </si>
  <si>
    <t>Tork диспенсер для листовой туалетной бумаги, белый</t>
  </si>
  <si>
    <t>Tork диспенсер для листовой туалетной бумаги, черный</t>
  </si>
  <si>
    <t>Торк листовая туалетная бумага, категория качества Премиум, 2-сл.</t>
  </si>
  <si>
    <t>Торк листовая туалетная бумага, категория качества Стандарт, 1-сл.</t>
  </si>
  <si>
    <t>Tork диспенсер для туалетной бумаги в стандартных рулонах, белый</t>
  </si>
  <si>
    <t>Tork диспенсер для туалетной бумаги в стандартных рулонах, черный</t>
  </si>
  <si>
    <t>Торк туалетная бумага в стандартных рулонах ультрамягкая, категория качества Премиум, 3-сл.</t>
  </si>
  <si>
    <t>Торк туалетная бумага в стандартных рулонах мягкая, категория качества Премиум, 2-сл.</t>
  </si>
  <si>
    <t>Торк туалетная бумага в стандартных рулонах, категория качества Комфорт, 2-сл.</t>
  </si>
  <si>
    <t>Tork диспенсер для туалетной бумаги Mid-size в миди-рулонах, белый</t>
  </si>
  <si>
    <t>Tork диспенсер для туалетной бумаги Mid-size в миди-рулонах, черный</t>
  </si>
  <si>
    <t>Торк туалетная бумага в миди-рулонах мягкая, категория качества Премиум, 2-сл.</t>
  </si>
  <si>
    <t>Торк туалетная бумага в миди-рулонах, категория качества Комфорт, 2-сл.</t>
  </si>
  <si>
    <t>Торк туалетная бумага в миди-рулонах, категория качества Стандарт, 1-сл.</t>
  </si>
  <si>
    <t>Tork SmartOne® диспенсер для туалетной бумаги в рулонах, белый</t>
  </si>
  <si>
    <t>Tork SmartOne® диспенсер для туалетной бумаги в рулонах, черный</t>
  </si>
  <si>
    <t>Tork SmartOne® диспенсер для туалетной бумаги в рулонах серии Image Design, металлик</t>
  </si>
  <si>
    <t>Торк СмартВан туалетная бумага в рулонах с ЦВ, категория качества Комфорт, 2-сл.</t>
  </si>
  <si>
    <t>Tork SmartOne® диспенсер для туалетной бумаги в мини-рулонах, белый</t>
  </si>
  <si>
    <t>Tork SmartOne® диспенсер для туалетной бумаги в мини-рулонах, черный</t>
  </si>
  <si>
    <t>Tork SmartOne® двойной диспенсер для т.бумаги в мини-рулонах, белый</t>
  </si>
  <si>
    <t>Tork SmartOne® двойной диспенсер для т.бумаги в мини-рулонах, черный</t>
  </si>
  <si>
    <t>Торк СмартВан туалетная бумага в мини-рулонах с ЦВ, категория качества Комфорт, 2-сл.</t>
  </si>
  <si>
    <t>Tork диспенсер для жидкого мыла / мыла-спрея, белый</t>
  </si>
  <si>
    <t>Tork диспенсер для жидкого мыла / мыла-спрея, черный</t>
  </si>
  <si>
    <t>Tork клавиша с мягким нажатием для диспенсера систем S1/S11 серии Elevation, белая</t>
  </si>
  <si>
    <t>Tork клавиша с мягким нажатием для диспенсера систем S1/S11 серии Elevation, черная</t>
  </si>
  <si>
    <t>Tork крем-мыло для душа, категория качества Premium, 1000 мл</t>
  </si>
  <si>
    <t>Tork мини-диспенсер для жидкого мыла, белый</t>
  </si>
  <si>
    <t>Tork мини-диспенсер для жидкого мыла, черный</t>
  </si>
  <si>
    <t>Tork крем-мыло для душа мини, категория качества Premium, 475 мл</t>
  </si>
  <si>
    <t>Tork диспенсер для мыла-пены, белый</t>
  </si>
  <si>
    <t>Tork диспенсер для мыла-пены, черный</t>
  </si>
  <si>
    <t>Tork диспенсер для мыла-пены серии Image Design, металлик</t>
  </si>
  <si>
    <t>Tork диспенсер для мыла-пены с сенсором Intuition™, белый</t>
  </si>
  <si>
    <t>Tork диспенсер для мыла-пены с сенсором Intuition™, черный</t>
  </si>
  <si>
    <t>Tork диспенсер для мыла-пены с сенсором Intuition™ серии Image Design, металлик</t>
  </si>
  <si>
    <t>Tork клавиша подачи для диспенсера для мыла-пены, белая</t>
  </si>
  <si>
    <t>Tork клавиша подачи для диспенсера для мыла-пены, черная</t>
  </si>
  <si>
    <t>Tork диспенсер для салфеток для лица, белый</t>
  </si>
  <si>
    <t>Tork диспенсер для салфеток для лица серии Image Design, металлик</t>
  </si>
  <si>
    <t>Tork диспенсер для аэрозольного освежителя воздуха, белый</t>
  </si>
  <si>
    <t>Tork диспенсер для аэрозольного освежителя воздуха, металлик</t>
  </si>
  <si>
    <t>Tork держатель для твердого освежителя воздуха, белый</t>
  </si>
  <si>
    <t>Tork твердый освежитель воздуха, цветочный аромат (упаковка 20 шт.)</t>
  </si>
  <si>
    <t>Tork твердый освежитель воздуха, цитрусовый аромат (упаковка 20 шт.)</t>
  </si>
  <si>
    <t>Tork диспенсер для бумажных покрытий на унитаз, белый</t>
  </si>
  <si>
    <t>Tork диспенсер для бумажных покрытий на унитаз, черный</t>
  </si>
  <si>
    <t>Торк индивидуальные бумажные покрытия на унитаз, категория качества Комфорт</t>
  </si>
  <si>
    <t>Tork корзина для мусора 50 л, белая (крышка в комплект не входит)</t>
  </si>
  <si>
    <t>Tork корзина для мусора 50 л, черная (крышка в комплект не входит)</t>
  </si>
  <si>
    <t>Tork корзина для мусора 50 л серии Image Design, металлик (крышка в комплект не входит)</t>
  </si>
  <si>
    <t>Tork крышка для корзины для мусора 50 л белая</t>
  </si>
  <si>
    <t>Tork крышка для корзины для мусора 50 л черная</t>
  </si>
  <si>
    <t>Tork крышка для корзины для мусора 50 л серии Image Design, черная</t>
  </si>
  <si>
    <t>Tork корзина для мусора 20 л, белая</t>
  </si>
  <si>
    <t>Tork корзина для мусора 5 л, белая</t>
  </si>
  <si>
    <t>Tork корзина для мусора 5 л, черная</t>
  </si>
  <si>
    <t>Tork держатель для гигиенических пакетов, белый</t>
  </si>
  <si>
    <t>Tork держатель для гигиенических пакетов, черный</t>
  </si>
  <si>
    <t>Tork пакеты гигиенические полиэтиленовые, белые (упаковка 25 шт.)</t>
  </si>
  <si>
    <t>Tork Elevation диспенсер для полотенец с рулонах с ЦВ, белый</t>
  </si>
  <si>
    <t>Tork Elevation диспенсер для полотенец с рулонах с ЦВ, черный</t>
  </si>
  <si>
    <t>Tork Performance диспенсер для полотенец с рулонах с ЦВ, белый</t>
  </si>
  <si>
    <t>Tork Performance диспенсер для полотенец с рулонах с ЦВ, красный</t>
  </si>
  <si>
    <t>Торк базовая протирочная бумага в рулонах с ЦВ, категория качества Стандарт, 1-сл.</t>
  </si>
  <si>
    <t>Tork Reflex™ диспенсер для полотенец с рулонах с ЦВ, голубой</t>
  </si>
  <si>
    <t>Tork Reflex™ диспенсер для полотенец с рулонах с ЦВ, белый</t>
  </si>
  <si>
    <t>Торк Рефлекс протирочная бумага в рулонах с ЦВ (съемная втулка), категория качества Комфорт, 1-сл.</t>
  </si>
  <si>
    <t>Торк Рефлекс протирочная бумага в рулонах с ЦВ (съемная втулка), категория качества Стандарт, 1-сл.</t>
  </si>
  <si>
    <t>Tork Performance диспенсер для материалов в рулоне напольный, белый</t>
  </si>
  <si>
    <t>Tork Performance диспенсер для материалов в рулоне настенный, белый</t>
  </si>
  <si>
    <t>Tork держатель мешка для мусора для диспенсера W1, черный</t>
  </si>
  <si>
    <t>Tork протирочная бумага повышенной прочности в рулоне, категория качества Premium, 3-сл., синяя</t>
  </si>
  <si>
    <t>Tork протирочная бумага повышенной прочности в рулоне, категория качества Premium, 2-сл., белая</t>
  </si>
  <si>
    <t>Tork протирочная бумага повышенной прочности в рулоне (съемная втулка), категория качества Premium, 3-сл., синяя</t>
  </si>
  <si>
    <t>Tork Плюс протирочная бумага в рулоне (съемная втулка), категория качества Premium, 2-сл., синяя</t>
  </si>
  <si>
    <t>Tork нетканый материал в малом рулоне (съемная втулка), категория качества Premium, 1-сл., белая</t>
  </si>
  <si>
    <t>Tork нетканый материал повышенной прочности в малом рулоне (съемная втулка), категория качества Premium, 1-сл., белая</t>
  </si>
  <si>
    <t>Tork нетканый материал безворсовый в большом рулоне (съемная втулка), категория качества Premium, 1-сл., синяя</t>
  </si>
  <si>
    <t>Tork нетканый материал для интенсивной очистки в малом рулоне (съемная втулка), категория качества Premium, 1-сл., белая</t>
  </si>
  <si>
    <t>Торк материал нетканый протирочный в рулонах, категория качества Комфорт, 1-сл., белый</t>
  </si>
  <si>
    <t>Торк материал нетканый протирочный в рулонах, категория качества Комфорт, 1-сл., бирюзовый</t>
  </si>
  <si>
    <t>Tork Performance диспенсер для материалов в салфетках, белый</t>
  </si>
  <si>
    <t>Tork нетканый материал для кухни, категория качества Premium, 1-сл., белый</t>
  </si>
  <si>
    <t>Tork Xpressnap® диспенсер большой емкости, серый</t>
  </si>
  <si>
    <t>Tork Xpressnap® диспенсер большой емкости, черный</t>
  </si>
  <si>
    <t>Tork Xpressnap® диспенсер для линии раздачи, серый</t>
  </si>
  <si>
    <t>Tork Xpressnap® диспенсер для линии раздачи, черный</t>
  </si>
  <si>
    <t>Tork Xpressnap® диспенсер настольный, серый</t>
  </si>
  <si>
    <t>Tork Xpressnap® диспенсер настольный, черный</t>
  </si>
  <si>
    <t>Tork Xpressnap® диспенсер настольный, деревянный</t>
  </si>
  <si>
    <t>Tork Xpressnap® диспенсер настольный, алюминий</t>
  </si>
  <si>
    <t>Торк Экспресснап диспенсерные салфетки, категория качества Премиум, 2-сл.</t>
  </si>
  <si>
    <t>Торк Экспресснап диспенсерные салфетки, категория качества Стандарт, 2-сл.</t>
  </si>
  <si>
    <t>Tork LinStyle® салфетки 39х39, категория качества Premium, 1-сл., белые</t>
  </si>
  <si>
    <t>Tork LinStyle® салфетки 39х39, категория качества Premium, 1-сл., шампань</t>
  </si>
  <si>
    <t>Tork cалфетки 24х24, категория качества Advanced, 2-сл., белые</t>
  </si>
  <si>
    <t>Tork салфетки 33х33, категория качества Advanced, 2-сл., белые</t>
  </si>
  <si>
    <t>Tork коастер, категория качества Advanced, 8-сл., белый</t>
  </si>
  <si>
    <t>Tork замок для диспенсеров серии Elevation, белый (упаковка 10 шт.)</t>
  </si>
  <si>
    <t>Tork замок для диспенсеров серии Elevation и Image Design, черный (упаковка 10 шт.)</t>
  </si>
  <si>
    <t>Tork ключ для диспенсеров</t>
  </si>
  <si>
    <t>1.1. Tork Matic® полотенца в рулонах</t>
  </si>
  <si>
    <t>1.2. Tork Xpress® листовые полотенца Multifold</t>
  </si>
  <si>
    <t>1.3. Tork листовые полотенца Singlefold сложения ZZ и C</t>
  </si>
  <si>
    <t>1.4. Tork PeakServe® листовые полотенца с непрерывной подачей</t>
  </si>
  <si>
    <t>2.1. Tork туалетная бумага в больших рулонах</t>
  </si>
  <si>
    <t>2.2. Tork туалетная бумага в мини-рулонах</t>
  </si>
  <si>
    <t>2.3. Tork листовая туалетная бумага</t>
  </si>
  <si>
    <t>2.4. Tork туалетная бумага в стандартных рулонах</t>
  </si>
  <si>
    <t>2.5. Tork туалетная бумага Mid-size в миди-рулонах</t>
  </si>
  <si>
    <t>2.6. Tork SmartOne® туалетная бумага в рулонах</t>
  </si>
  <si>
    <t>2.7. Tork SmartOne® туалетная бумага в мини-рулонах</t>
  </si>
  <si>
    <t>3.1. Tork жидкое мыло и мыло-спрей для ухода за кожей</t>
  </si>
  <si>
    <t>3.2. Tork жидкое мыло мини</t>
  </si>
  <si>
    <t>3.3. Tork мыло-пена</t>
  </si>
  <si>
    <t>4. Tork салфетки для лица</t>
  </si>
  <si>
    <t>5.1. Tork аэрозольные освежители воздуха</t>
  </si>
  <si>
    <t>5.2. Tork твердые освежители воздуха</t>
  </si>
  <si>
    <t>6. Tork индивидуальные бумажные покрытия на унитаз</t>
  </si>
  <si>
    <t>7.1. Tork корзины для мусора 50 л</t>
  </si>
  <si>
    <t>7.2. Tork корзины для мусора 20 л</t>
  </si>
  <si>
    <t>7.3. Tork корзины для мусора 5 л</t>
  </si>
  <si>
    <t>7.4. Tork держатель для гигиенических пакетов</t>
  </si>
  <si>
    <t>8.1. Tork полотенца в рулонах c центральной вытяжкой (ЦВ)</t>
  </si>
  <si>
    <t>8.2. Tork Reflex™ полотенца в рулонах с центральной вытяжкой (ЦВ)</t>
  </si>
  <si>
    <t>9.1. Tork протирочные материалы в рулонах</t>
  </si>
  <si>
    <t>9.2. Tork протирочные материалы в салфетках</t>
  </si>
  <si>
    <t>10. Tork Xpressnap® диспенсерные салфетки</t>
  </si>
  <si>
    <t>11.1. Tork LinStyle® салфетки для ужина</t>
  </si>
  <si>
    <t>11.2. Tork салфетки сервировочные коктейльные</t>
  </si>
  <si>
    <t>11.3. Tork салфетки сервировочные обеденные</t>
  </si>
  <si>
    <t>11.4. Tork коастеры</t>
  </si>
  <si>
    <t>1.2. Торк листовые полотенца с мультисложением</t>
  </si>
  <si>
    <t>1.3. Торк листовые полотенца с моносложением формата ZZ</t>
  </si>
  <si>
    <t>2.6.Торк СмартВан туалетная бумага в рулонах</t>
  </si>
  <si>
    <t>2.4. Tellus туалетная бумага в стандартных рулонах</t>
  </si>
  <si>
    <t>Tork диспенсер для жидкого мыла с локтевым приводом, белый</t>
  </si>
  <si>
    <t>Tork жидкое мыло мягкое, категория качества Premium, 1000 мл</t>
  </si>
  <si>
    <t>Tork жидкое мыло мягкое, мини, категория качества Premium, 475 мл</t>
  </si>
  <si>
    <t>Tork мыло-пена мягкое, категория качества Premium, 1000 мл</t>
  </si>
  <si>
    <t>525 м х 9.2 см</t>
  </si>
  <si>
    <t>170 м х 9.2 см</t>
  </si>
  <si>
    <t>14.0 см х 9.2 см</t>
  </si>
  <si>
    <t>200 м х 9.2 см</t>
  </si>
  <si>
    <t>118.15 м х 13.2 см</t>
  </si>
  <si>
    <t>4. Tellus салфетки для лица</t>
  </si>
  <si>
    <t>Распродажа продукции торговой марки Торк</t>
  </si>
  <si>
    <t>Tork Performance диспенсер Макси для материалов в рулоне (съемная втулка)</t>
  </si>
  <si>
    <t>W2</t>
  </si>
  <si>
    <t>Базовый прайс-лист на продукцию торговой марки Tellus/Торк</t>
  </si>
  <si>
    <t>3.1. Торк жидкое мыло и мыло-спрей для ухода за кожей</t>
  </si>
  <si>
    <t>Торк жидкое мыло, категория качества Комфорт, 5000 мл</t>
  </si>
  <si>
    <t>9.3. Tellus микрофибра многоразового использования</t>
  </si>
  <si>
    <t>35.0 см х 35.0 см</t>
  </si>
  <si>
    <t>желтый</t>
  </si>
  <si>
    <t>зеленый</t>
  </si>
  <si>
    <t>Tellus (Торк) туалетная бумага в стандартных рулонах, категория качества Комфорт, 3-сл.</t>
  </si>
  <si>
    <t>Tellus (Торк) салфетки для лица ультрамягкие, категория качества Премиум, 2-сл.</t>
  </si>
  <si>
    <t>Tellus (Торк) микрофибра многоразового использования, синий</t>
  </si>
  <si>
    <t>Tellus (Торк) микрофибра многоразового использования, желтый</t>
  </si>
  <si>
    <t>Tellus (Торк) микрофибра многоразового использования, зеленый</t>
  </si>
  <si>
    <t>Tellus (Торк) микрофибра многоразового использования, красный</t>
  </si>
  <si>
    <t>Торк Матик бумажные полотенца в рулонах, категория качества Стандарт, 1-сл.</t>
  </si>
  <si>
    <t>Торк Матик бумажные полотенца в рулонах, категория качества Комфорт, 2-сл.</t>
  </si>
  <si>
    <t>Tork Xpress® бумажные полотенца листовые Multifold мягкие, категория качества Premium, 2-сл.</t>
  </si>
  <si>
    <t>Торк бумажные полотенца листовые с мультисложением, категория качества Комфорт, 2-сл.</t>
  </si>
  <si>
    <t>Tork Xpress® бумажные полотенца листовые Multifold, категория качества Universal, 2-сл.</t>
  </si>
  <si>
    <t>Торк бумажные полотенца листовые с моносложением формата ZZ, категория качества Премиум, 2-сл.</t>
  </si>
  <si>
    <t>Торк бумажные полотенца листовые с моносложением формата ZZ, категория качества Комфорт, 2-сл.</t>
  </si>
  <si>
    <t>Торк бумажные полотенца листовые с моносложением формата ZZ, категория качества Стандарт, 1-сл.</t>
  </si>
  <si>
    <t>Tork PeakServe® бумажные полотенца листовые с непрерывной подачей, категория качества Universal, 1-сл.</t>
  </si>
  <si>
    <t>Торк бумажные полотенца протирочные в рулонах, категория качества Стандарт, 1-сл., бирюзовые</t>
  </si>
  <si>
    <t>100 мл</t>
  </si>
  <si>
    <t>Торк аэрозольный освежитель воздуха, категория качества Стандарт, цитрусовый аромат</t>
  </si>
  <si>
    <t>Торк аэрозольный освежитель воздуха, категория качества Стандарт, цветочный аромат</t>
  </si>
  <si>
    <t>Торк аэрозольный освежитель воздуха, категория качества Стандарт, тропический аромат</t>
  </si>
  <si>
    <t>Цены 
01.02.2025</t>
  </si>
  <si>
    <t>3.3. Tellus мыло-пена</t>
  </si>
  <si>
    <t>Tellus мыло-пена гигиеническое</t>
  </si>
  <si>
    <t>(цены действительны с 01 сентября 2025 года)</t>
  </si>
  <si>
    <t>Цены с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</si>
</sst>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 tint="0.499984740745262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color theme="0" tint="-0.499984740745262"/>
      <name val="Arial"/>
      <family val="2"/>
      <charset val="204"/>
    </font>
    <font>
      <sz val="8"/>
      <name val="Calibri"/>
      <family val="2"/>
      <scheme val="minor"/>
    </font>
    <font>
      <b/>
      <sz val="36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95">
    <xf numFmtId="0" fontId="0" fillId="0" borderId="0" xfId="0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 indent="1"/>
    </xf>
    <xf numFmtId="0" fontId="7" fillId="4" borderId="10" xfId="0" applyFont="1" applyFill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4" fontId="3" fillId="5" borderId="18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2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8" xfId="0" applyNumberFormat="1" applyFont="1" applyBorder="1" applyAlignment="1" applyProtection="1">
      <alignment horizontal="center" vertical="center" wrapText="1"/>
      <protection locked="0"/>
    </xf>
    <xf numFmtId="4" fontId="8" fillId="0" borderId="20" xfId="0" applyNumberFormat="1" applyFont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>
      <alignment horizontal="left" vertical="center" indent="1"/>
    </xf>
    <xf numFmtId="0" fontId="9" fillId="6" borderId="19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left" vertical="center" inden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4" fontId="8" fillId="6" borderId="18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20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" fontId="8" fillId="0" borderId="22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3" fillId="5" borderId="22" xfId="0" applyNumberFormat="1" applyFont="1" applyFill="1" applyBorder="1" applyAlignment="1">
      <alignment horizontal="center" vertical="center"/>
    </xf>
    <xf numFmtId="4" fontId="8" fillId="5" borderId="25" xfId="0" applyNumberFormat="1" applyFont="1" applyFill="1" applyBorder="1" applyAlignment="1">
      <alignment horizontal="center" vertical="center"/>
    </xf>
    <xf numFmtId="1" fontId="8" fillId="6" borderId="19" xfId="0" applyNumberFormat="1" applyFont="1" applyFill="1" applyBorder="1" applyAlignment="1" applyProtection="1">
      <alignment horizontal="center" vertical="center"/>
      <protection locked="0"/>
    </xf>
    <xf numFmtId="1" fontId="8" fillId="6" borderId="20" xfId="0" applyNumberFormat="1" applyFont="1" applyFill="1" applyBorder="1" applyAlignment="1" applyProtection="1">
      <alignment horizontal="center" vertical="center"/>
      <protection locked="0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4" fontId="8" fillId="0" borderId="14" xfId="0" applyNumberFormat="1" applyFont="1" applyBorder="1" applyAlignment="1" applyProtection="1">
      <alignment horizontal="center" vertical="center" wrapText="1"/>
      <protection locked="0"/>
    </xf>
    <xf numFmtId="4" fontId="8" fillId="0" borderId="16" xfId="0" applyNumberFormat="1" applyFont="1" applyBorder="1" applyAlignment="1" applyProtection="1">
      <alignment horizontal="center" vertical="center" wrapText="1"/>
      <protection locked="0"/>
    </xf>
    <xf numFmtId="4" fontId="8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>
      <alignment horizontal="left" vertical="center" indent="1"/>
    </xf>
    <xf numFmtId="0" fontId="6" fillId="4" borderId="10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left" vertical="center" indent="1"/>
    </xf>
    <xf numFmtId="0" fontId="9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left" vertical="center" inden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4" fontId="8" fillId="6" borderId="22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24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4" fontId="8" fillId="6" borderId="27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29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3" fillId="5" borderId="14" xfId="0" applyNumberFormat="1" applyFont="1" applyFill="1" applyBorder="1" applyAlignment="1">
      <alignment horizontal="center" vertical="center"/>
    </xf>
    <xf numFmtId="4" fontId="8" fillId="5" borderId="17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4" fontId="8" fillId="5" borderId="21" xfId="0" applyNumberFormat="1" applyFont="1" applyFill="1" applyBorder="1" applyAlignment="1">
      <alignment horizontal="center" vertical="center"/>
    </xf>
    <xf numFmtId="49" fontId="8" fillId="6" borderId="19" xfId="0" applyNumberFormat="1" applyFont="1" applyFill="1" applyBorder="1" applyAlignment="1" applyProtection="1">
      <alignment horizontal="center" vertical="center"/>
      <protection locked="0"/>
    </xf>
    <xf numFmtId="0" fontId="8" fillId="6" borderId="19" xfId="0" applyFont="1" applyFill="1" applyBorder="1" applyAlignment="1" applyProtection="1">
      <alignment horizontal="center" vertical="center" wrapText="1"/>
      <protection locked="0"/>
    </xf>
    <xf numFmtId="0" fontId="8" fillId="6" borderId="20" xfId="0" applyFont="1" applyFill="1" applyBorder="1" applyAlignment="1" applyProtection="1">
      <alignment horizontal="center" vertical="center" wrapText="1"/>
      <protection locked="0"/>
    </xf>
    <xf numFmtId="49" fontId="8" fillId="6" borderId="28" xfId="0" applyNumberFormat="1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8" fillId="6" borderId="29" xfId="0" applyFont="1" applyFill="1" applyBorder="1" applyAlignment="1" applyProtection="1">
      <alignment horizontal="center" vertical="center" wrapText="1"/>
      <protection locked="0"/>
    </xf>
    <xf numFmtId="0" fontId="9" fillId="6" borderId="23" xfId="0" applyFont="1" applyFill="1" applyBorder="1" applyAlignment="1">
      <alignment horizontal="left" vertical="center" indent="1"/>
    </xf>
    <xf numFmtId="49" fontId="8" fillId="6" borderId="23" xfId="0" applyNumberFormat="1" applyFont="1" applyFill="1" applyBorder="1" applyAlignment="1" applyProtection="1">
      <alignment horizontal="center" vertical="center"/>
      <protection locked="0"/>
    </xf>
    <xf numFmtId="0" fontId="8" fillId="6" borderId="23" xfId="0" applyFont="1" applyFill="1" applyBorder="1" applyAlignment="1" applyProtection="1">
      <alignment horizontal="center" vertical="center" wrapText="1"/>
      <protection locked="0"/>
    </xf>
    <xf numFmtId="0" fontId="8" fillId="6" borderId="24" xfId="0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3" fillId="5" borderId="11" xfId="0" applyNumberFormat="1" applyFont="1" applyFill="1" applyBorder="1" applyAlignment="1">
      <alignment horizontal="center" vertical="center"/>
    </xf>
    <xf numFmtId="4" fontId="8" fillId="5" borderId="26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0" xfId="0" applyNumberFormat="1" applyFont="1" applyBorder="1" applyAlignment="1" applyProtection="1">
      <alignment horizontal="center" vertical="center"/>
      <protection locked="0"/>
    </xf>
    <xf numFmtId="4" fontId="8" fillId="0" borderId="18" xfId="0" applyNumberFormat="1" applyFont="1" applyBorder="1" applyAlignment="1" applyProtection="1">
      <alignment horizontal="center" vertical="center"/>
      <protection locked="0"/>
    </xf>
    <xf numFmtId="4" fontId="8" fillId="0" borderId="20" xfId="0" applyNumberFormat="1" applyFont="1" applyBorder="1" applyAlignment="1" applyProtection="1">
      <alignment horizontal="center" vertical="center"/>
      <protection locked="0"/>
    </xf>
    <xf numFmtId="4" fontId="8" fillId="5" borderId="21" xfId="0" applyNumberFormat="1" applyFont="1" applyFill="1" applyBorder="1" applyAlignment="1" applyProtection="1">
      <alignment horizontal="center" vertical="center"/>
      <protection locked="0"/>
    </xf>
    <xf numFmtId="1" fontId="8" fillId="6" borderId="20" xfId="0" applyNumberFormat="1" applyFont="1" applyFill="1" applyBorder="1" applyAlignment="1" applyProtection="1">
      <alignment horizontal="center" vertical="center" wrapText="1"/>
      <protection locked="0"/>
    </xf>
    <xf numFmtId="4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left" vertical="center" indent="1"/>
    </xf>
    <xf numFmtId="0" fontId="11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 indent="1"/>
    </xf>
    <xf numFmtId="0" fontId="12" fillId="4" borderId="10" xfId="0" applyFont="1" applyFill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" fontId="8" fillId="0" borderId="14" xfId="0" applyNumberFormat="1" applyFont="1" applyBorder="1" applyAlignment="1" applyProtection="1">
      <alignment horizontal="center" vertical="center"/>
      <protection locked="0"/>
    </xf>
    <xf numFmtId="4" fontId="8" fillId="0" borderId="16" xfId="0" applyNumberFormat="1" applyFont="1" applyBorder="1" applyAlignment="1" applyProtection="1">
      <alignment horizontal="center" vertical="center"/>
      <protection locked="0"/>
    </xf>
    <xf numFmtId="4" fontId="3" fillId="5" borderId="14" xfId="0" applyNumberFormat="1" applyFont="1" applyFill="1" applyBorder="1" applyAlignment="1" applyProtection="1">
      <alignment horizontal="center" vertical="center"/>
      <protection locked="0"/>
    </xf>
    <xf numFmtId="4" fontId="8" fillId="5" borderId="17" xfId="0" applyNumberFormat="1" applyFont="1" applyFill="1" applyBorder="1" applyAlignment="1" applyProtection="1">
      <alignment horizontal="center" vertical="center"/>
      <protection locked="0"/>
    </xf>
    <xf numFmtId="4" fontId="8" fillId="0" borderId="22" xfId="0" applyNumberFormat="1" applyFont="1" applyBorder="1" applyAlignment="1" applyProtection="1">
      <alignment horizontal="center" vertical="center"/>
      <protection locked="0"/>
    </xf>
    <xf numFmtId="4" fontId="8" fillId="0" borderId="24" xfId="0" applyNumberFormat="1" applyFont="1" applyBorder="1" applyAlignment="1" applyProtection="1">
      <alignment horizontal="center" vertical="center"/>
      <protection locked="0"/>
    </xf>
    <xf numFmtId="4" fontId="3" fillId="5" borderId="22" xfId="0" applyNumberFormat="1" applyFont="1" applyFill="1" applyBorder="1" applyAlignment="1" applyProtection="1">
      <alignment horizontal="center" vertical="center"/>
      <protection locked="0"/>
    </xf>
    <xf numFmtId="4" fontId="8" fillId="5" borderId="25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" fontId="8" fillId="0" borderId="3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8" fillId="5" borderId="6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indent="1"/>
    </xf>
    <xf numFmtId="0" fontId="5" fillId="3" borderId="10" xfId="0" applyFont="1" applyFill="1" applyBorder="1" applyAlignment="1">
      <alignment horizontal="left" vertical="center" wrapText="1" inden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 applyProtection="1">
      <alignment horizontal="center" vertical="center" wrapText="1"/>
      <protection locked="0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/>
    </xf>
    <xf numFmtId="4" fontId="8" fillId="0" borderId="18" xfId="2" applyNumberFormat="1" applyFont="1" applyBorder="1" applyAlignment="1" applyProtection="1">
      <alignment horizontal="center" vertical="center"/>
      <protection locked="0"/>
    </xf>
    <xf numFmtId="4" fontId="8" fillId="0" borderId="20" xfId="2" applyNumberFormat="1" applyFont="1" applyBorder="1" applyAlignment="1" applyProtection="1">
      <alignment horizontal="center" vertical="center"/>
      <protection locked="0"/>
    </xf>
    <xf numFmtId="4" fontId="3" fillId="5" borderId="18" xfId="2" applyNumberFormat="1" applyFont="1" applyFill="1" applyBorder="1" applyAlignment="1" applyProtection="1">
      <alignment horizontal="center" vertical="center"/>
      <protection locked="0"/>
    </xf>
    <xf numFmtId="4" fontId="8" fillId="5" borderId="21" xfId="2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4" fontId="8" fillId="0" borderId="21" xfId="0" applyNumberFormat="1" applyFont="1" applyBorder="1" applyAlignment="1" applyProtection="1">
      <alignment horizontal="center" vertical="center"/>
      <protection locked="0"/>
    </xf>
    <xf numFmtId="4" fontId="8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0" fillId="6" borderId="19" xfId="0" applyFont="1" applyFill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indent="1"/>
    </xf>
    <xf numFmtId="4" fontId="8" fillId="0" borderId="24" xfId="0" applyNumberFormat="1" applyFont="1" applyBorder="1" applyAlignment="1" applyProtection="1">
      <alignment horizontal="center" vertical="center" wrapText="1"/>
      <protection locked="0"/>
    </xf>
    <xf numFmtId="4" fontId="3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25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22" xfId="0" applyNumberFormat="1" applyFont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left" vertical="center" indent="1"/>
    </xf>
    <xf numFmtId="0" fontId="7" fillId="4" borderId="32" xfId="0" applyFont="1" applyFill="1" applyBorder="1" applyAlignment="1">
      <alignment horizontal="left" vertical="center" wrapText="1" inden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13" fillId="6" borderId="19" xfId="0" applyFont="1" applyFill="1" applyBorder="1" applyAlignment="1" applyProtection="1">
      <alignment horizontal="center" vertical="center"/>
      <protection locked="0"/>
    </xf>
    <xf numFmtId="0" fontId="13" fillId="6" borderId="23" xfId="0" applyFont="1" applyFill="1" applyBorder="1" applyAlignment="1" applyProtection="1">
      <alignment horizontal="center" vertical="center"/>
      <protection locked="0"/>
    </xf>
    <xf numFmtId="0" fontId="8" fillId="6" borderId="23" xfId="0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/>
    </xf>
    <xf numFmtId="4" fontId="5" fillId="3" borderId="8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 vertical="center"/>
    </xf>
    <xf numFmtId="4" fontId="7" fillId="4" borderId="32" xfId="0" applyNumberFormat="1" applyFont="1" applyFill="1" applyBorder="1" applyAlignment="1">
      <alignment horizontal="center" vertical="center"/>
    </xf>
    <xf numFmtId="4" fontId="6" fillId="4" borderId="33" xfId="0" applyNumberFormat="1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2" fillId="4" borderId="10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7" xfId="0" quotePrefix="1" applyFont="1" applyFill="1" applyBorder="1" applyAlignment="1">
      <alignment horizontal="left" vertical="center" indent="1"/>
    </xf>
    <xf numFmtId="0" fontId="6" fillId="4" borderId="1" xfId="0" quotePrefix="1" applyFont="1" applyFill="1" applyBorder="1" applyAlignment="1">
      <alignment horizontal="left" vertical="center" indent="1"/>
    </xf>
    <xf numFmtId="0" fontId="6" fillId="4" borderId="3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4" fillId="3" borderId="1" xfId="0" quotePrefix="1" applyFont="1" applyFill="1" applyBorder="1" applyAlignment="1">
      <alignment horizontal="left" vertical="center" indent="1"/>
    </xf>
    <xf numFmtId="1" fontId="8" fillId="6" borderId="23" xfId="0" applyNumberFormat="1" applyFont="1" applyFill="1" applyBorder="1" applyAlignment="1" applyProtection="1">
      <alignment horizontal="center" vertical="center"/>
      <protection locked="0"/>
    </xf>
    <xf numFmtId="1" fontId="8" fillId="6" borderId="24" xfId="0" applyNumberFormat="1" applyFont="1" applyFill="1" applyBorder="1" applyAlignment="1" applyProtection="1">
      <alignment horizontal="center" vertical="center"/>
      <protection locked="0"/>
    </xf>
    <xf numFmtId="1" fontId="8" fillId="6" borderId="24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22" xfId="0" applyNumberFormat="1" applyFont="1" applyFill="1" applyBorder="1" applyAlignment="1">
      <alignment horizontal="center" vertical="center"/>
    </xf>
    <xf numFmtId="4" fontId="8" fillId="6" borderId="24" xfId="0" applyNumberFormat="1" applyFont="1" applyFill="1" applyBorder="1" applyAlignment="1">
      <alignment horizontal="center" vertical="center"/>
    </xf>
    <xf numFmtId="4" fontId="3" fillId="2" borderId="22" xfId="0" applyNumberFormat="1" applyFont="1" applyFill="1" applyBorder="1" applyAlignment="1">
      <alignment horizontal="center" vertical="center"/>
    </xf>
    <xf numFmtId="4" fontId="8" fillId="2" borderId="25" xfId="0" applyNumberFormat="1" applyFont="1" applyFill="1" applyBorder="1" applyAlignment="1">
      <alignment horizontal="center" vertical="center"/>
    </xf>
    <xf numFmtId="4" fontId="8" fillId="6" borderId="22" xfId="0" applyNumberFormat="1" applyFont="1" applyFill="1" applyBorder="1" applyAlignment="1" applyProtection="1">
      <alignment horizontal="center" vertical="center"/>
      <protection locked="0"/>
    </xf>
    <xf numFmtId="4" fontId="8" fillId="6" borderId="24" xfId="0" applyNumberFormat="1" applyFont="1" applyFill="1" applyBorder="1" applyAlignment="1" applyProtection="1">
      <alignment horizontal="center" vertical="center"/>
      <protection locked="0"/>
    </xf>
    <xf numFmtId="4" fontId="3" fillId="2" borderId="22" xfId="0" applyNumberFormat="1" applyFont="1" applyFill="1" applyBorder="1" applyAlignment="1" applyProtection="1">
      <alignment horizontal="center" vertical="center"/>
      <protection locked="0"/>
    </xf>
    <xf numFmtId="4" fontId="8" fillId="2" borderId="25" xfId="0" applyNumberFormat="1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>
      <alignment horizontal="center" vertical="center" wrapText="1"/>
    </xf>
    <xf numFmtId="1" fontId="8" fillId="6" borderId="15" xfId="0" applyNumberFormat="1" applyFont="1" applyFill="1" applyBorder="1" applyAlignment="1" applyProtection="1">
      <alignment horizontal="center" vertical="center"/>
      <protection locked="0"/>
    </xf>
    <xf numFmtId="1" fontId="8" fillId="6" borderId="16" xfId="0" applyNumberFormat="1" applyFont="1" applyFill="1" applyBorder="1" applyAlignment="1" applyProtection="1">
      <alignment horizontal="center" vertical="center"/>
      <protection locked="0"/>
    </xf>
    <xf numFmtId="4" fontId="8" fillId="6" borderId="14" xfId="0" applyNumberFormat="1" applyFont="1" applyFill="1" applyBorder="1" applyAlignment="1">
      <alignment horizontal="center" vertical="center"/>
    </xf>
    <xf numFmtId="4" fontId="8" fillId="6" borderId="16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left" vertical="center" indent="1"/>
    </xf>
    <xf numFmtId="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28" xfId="0" applyFont="1" applyFill="1" applyBorder="1" applyAlignment="1" applyProtection="1">
      <alignment horizontal="center" vertical="center"/>
      <protection locked="0"/>
    </xf>
    <xf numFmtId="1" fontId="8" fillId="6" borderId="20" xfId="0" quotePrefix="1" applyNumberFormat="1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left" vertical="center" indent="1"/>
    </xf>
    <xf numFmtId="4" fontId="8" fillId="0" borderId="3" xfId="0" applyNumberFormat="1" applyFont="1" applyBorder="1" applyAlignment="1" applyProtection="1">
      <alignment horizontal="center" vertical="center" wrapText="1"/>
      <protection locked="0"/>
    </xf>
    <xf numFmtId="4" fontId="8" fillId="0" borderId="5" xfId="0" applyNumberFormat="1" applyFont="1" applyBorder="1" applyAlignment="1" applyProtection="1">
      <alignment horizontal="center" vertical="center" wrapText="1"/>
      <protection locked="0"/>
    </xf>
    <xf numFmtId="4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8" fillId="0" borderId="23" xfId="2" applyFont="1" applyBorder="1" applyAlignment="1">
      <alignment horizontal="center" vertical="center"/>
    </xf>
    <xf numFmtId="0" fontId="8" fillId="0" borderId="23" xfId="2" applyFont="1" applyBorder="1" applyAlignment="1" applyProtection="1">
      <alignment horizontal="center" vertical="center"/>
      <protection locked="0"/>
    </xf>
    <xf numFmtId="0" fontId="8" fillId="0" borderId="23" xfId="2" applyFont="1" applyBorder="1" applyAlignment="1" applyProtection="1">
      <alignment horizontal="center" vertical="center" wrapText="1"/>
      <protection locked="0"/>
    </xf>
    <xf numFmtId="0" fontId="8" fillId="0" borderId="24" xfId="2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15" fillId="8" borderId="0" xfId="0" applyFont="1" applyFill="1" applyAlignment="1">
      <alignment horizontal="centerContinuous" vertical="center"/>
    </xf>
    <xf numFmtId="0" fontId="0" fillId="8" borderId="0" xfId="0" applyFill="1" applyAlignment="1">
      <alignment horizontal="centerContinuous" vertical="center"/>
    </xf>
    <xf numFmtId="4" fontId="3" fillId="2" borderId="1" xfId="0" applyNumberFormat="1" applyFont="1" applyFill="1" applyBorder="1" applyAlignment="1">
      <alignment horizontal="centerContinuous" vertical="center"/>
    </xf>
    <xf numFmtId="4" fontId="3" fillId="2" borderId="2" xfId="0" applyNumberFormat="1" applyFont="1" applyFill="1" applyBorder="1" applyAlignment="1">
      <alignment horizontal="centerContinuous" vertical="center"/>
    </xf>
    <xf numFmtId="164" fontId="0" fillId="0" borderId="0" xfId="1" applyNumberFormat="1" applyFont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8" fillId="0" borderId="21" xfId="1" applyNumberFormat="1" applyFont="1" applyBorder="1" applyAlignment="1" applyProtection="1">
      <alignment horizontal="center" vertical="center"/>
      <protection locked="0"/>
    </xf>
    <xf numFmtId="164" fontId="8" fillId="0" borderId="25" xfId="1" applyNumberFormat="1" applyFont="1" applyBorder="1" applyAlignment="1" applyProtection="1">
      <alignment horizontal="center" vertical="center"/>
      <protection locked="0"/>
    </xf>
    <xf numFmtId="164" fontId="8" fillId="0" borderId="17" xfId="1" applyNumberFormat="1" applyFont="1" applyBorder="1" applyAlignment="1">
      <alignment horizontal="center" vertical="center" wrapText="1"/>
    </xf>
    <xf numFmtId="164" fontId="8" fillId="0" borderId="21" xfId="1" applyNumberFormat="1" applyFont="1" applyBorder="1" applyAlignment="1" applyProtection="1">
      <alignment horizontal="center" vertical="center" wrapText="1"/>
      <protection locked="0"/>
    </xf>
    <xf numFmtId="164" fontId="8" fillId="6" borderId="21" xfId="1" applyNumberFormat="1" applyFont="1" applyFill="1" applyBorder="1" applyAlignment="1" applyProtection="1">
      <alignment horizontal="center" vertical="center" wrapText="1"/>
      <protection locked="0"/>
    </xf>
    <xf numFmtId="164" fontId="8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8" fillId="6" borderId="21" xfId="1" applyNumberFormat="1" applyFont="1" applyFill="1" applyBorder="1" applyAlignment="1">
      <alignment horizontal="center" vertical="center"/>
    </xf>
    <xf numFmtId="164" fontId="8" fillId="0" borderId="17" xfId="1" applyNumberFormat="1" applyFont="1" applyBorder="1" applyAlignment="1" applyProtection="1">
      <alignment horizontal="center" vertical="center" wrapText="1"/>
      <protection locked="0"/>
    </xf>
    <xf numFmtId="164" fontId="8" fillId="6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7" fillId="4" borderId="33" xfId="1" applyNumberFormat="1" applyFont="1" applyFill="1" applyBorder="1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26" xfId="1" applyNumberFormat="1" applyFont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center" vertical="center"/>
    </xf>
    <xf numFmtId="164" fontId="8" fillId="6" borderId="25" xfId="1" applyNumberFormat="1" applyFont="1" applyFill="1" applyBorder="1" applyAlignment="1">
      <alignment horizontal="center" vertical="center"/>
    </xf>
    <xf numFmtId="164" fontId="8" fillId="6" borderId="17" xfId="1" applyNumberFormat="1" applyFont="1" applyFill="1" applyBorder="1" applyAlignment="1">
      <alignment horizontal="center" vertical="center"/>
    </xf>
    <xf numFmtId="164" fontId="8" fillId="6" borderId="25" xfId="1" applyNumberFormat="1" applyFont="1" applyFill="1" applyBorder="1" applyAlignment="1" applyProtection="1">
      <alignment horizontal="center" vertical="center"/>
      <protection locked="0"/>
    </xf>
    <xf numFmtId="164" fontId="8" fillId="0" borderId="25" xfId="1" applyNumberFormat="1" applyFont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/>
    </xf>
    <xf numFmtId="164" fontId="8" fillId="0" borderId="17" xfId="1" applyNumberFormat="1" applyFont="1" applyBorder="1" applyAlignment="1" applyProtection="1">
      <alignment horizontal="center" vertical="center"/>
      <protection locked="0"/>
    </xf>
    <xf numFmtId="164" fontId="5" fillId="3" borderId="2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Continuous" vertical="center" wrapText="1"/>
      <protection locked="0"/>
    </xf>
    <xf numFmtId="0" fontId="2" fillId="5" borderId="1" xfId="0" applyFont="1" applyFill="1" applyBorder="1" applyAlignment="1">
      <alignment horizontal="centerContinuous" vertical="center"/>
    </xf>
    <xf numFmtId="0" fontId="2" fillId="5" borderId="10" xfId="0" applyFont="1" applyFill="1" applyBorder="1" applyAlignment="1">
      <alignment horizontal="centerContinuous" vertical="center"/>
    </xf>
    <xf numFmtId="0" fontId="2" fillId="5" borderId="2" xfId="0" applyFont="1" applyFill="1" applyBorder="1" applyAlignment="1">
      <alignment horizontal="centerContinuous" vertical="center"/>
    </xf>
    <xf numFmtId="4" fontId="3" fillId="9" borderId="3" xfId="0" applyNumberFormat="1" applyFont="1" applyFill="1" applyBorder="1" applyAlignment="1" applyProtection="1">
      <alignment horizontal="center" vertical="center" wrapText="1"/>
      <protection locked="0"/>
    </xf>
    <xf numFmtId="4" fontId="3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indent="1"/>
    </xf>
    <xf numFmtId="164" fontId="8" fillId="0" borderId="25" xfId="1" applyNumberFormat="1" applyFont="1" applyBorder="1" applyAlignment="1" applyProtection="1">
      <alignment horizontal="center" vertical="center" wrapText="1"/>
      <protection locked="0"/>
    </xf>
    <xf numFmtId="164" fontId="8" fillId="0" borderId="6" xfId="1" applyNumberFormat="1" applyFont="1" applyBorder="1" applyAlignment="1">
      <alignment horizontal="center" vertical="center"/>
    </xf>
    <xf numFmtId="0" fontId="3" fillId="6" borderId="19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3" fillId="6" borderId="19" xfId="0" applyFont="1" applyFill="1" applyBorder="1" applyAlignment="1">
      <alignment horizontal="center" vertical="center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>
      <alignment horizontal="center" vertical="center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4" fontId="3" fillId="7" borderId="3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3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4" fontId="3" fillId="5" borderId="38" xfId="0" applyNumberFormat="1" applyFont="1" applyFill="1" applyBorder="1" applyAlignment="1" applyProtection="1">
      <alignment horizontal="center" vertical="center"/>
      <protection locked="0"/>
    </xf>
    <xf numFmtId="4" fontId="3" fillId="5" borderId="39" xfId="0" applyNumberFormat="1" applyFont="1" applyFill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0" fontId="8" fillId="10" borderId="4" xfId="0" applyFont="1" applyFill="1" applyBorder="1" applyAlignment="1" applyProtection="1">
      <alignment horizontal="center" vertical="center" wrapText="1"/>
      <protection locked="0"/>
    </xf>
    <xf numFmtId="0" fontId="8" fillId="10" borderId="4" xfId="0" applyFont="1" applyFill="1" applyBorder="1" applyAlignment="1">
      <alignment horizontal="left" vertical="center" wrapText="1" indent="1"/>
    </xf>
    <xf numFmtId="0" fontId="8" fillId="10" borderId="15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left" vertical="center" wrapText="1" indent="1"/>
    </xf>
    <xf numFmtId="0" fontId="8" fillId="10" borderId="19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left" vertical="center" wrapText="1" indent="1"/>
    </xf>
    <xf numFmtId="0" fontId="8" fillId="10" borderId="19" xfId="0" applyFont="1" applyFill="1" applyBorder="1" applyAlignment="1" applyProtection="1">
      <alignment horizontal="center" vertical="center"/>
      <protection locked="0"/>
    </xf>
    <xf numFmtId="0" fontId="8" fillId="10" borderId="23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left" vertical="center" wrapText="1" indent="1"/>
    </xf>
    <xf numFmtId="0" fontId="8" fillId="10" borderId="4" xfId="0" applyFont="1" applyFill="1" applyBorder="1" applyAlignment="1">
      <alignment horizontal="center" vertical="center"/>
    </xf>
    <xf numFmtId="0" fontId="8" fillId="10" borderId="15" xfId="0" applyFont="1" applyFill="1" applyBorder="1" applyAlignment="1" applyProtection="1">
      <alignment horizontal="center" vertical="center" wrapText="1"/>
      <protection locked="0"/>
    </xf>
    <xf numFmtId="0" fontId="8" fillId="10" borderId="19" xfId="0" applyFont="1" applyFill="1" applyBorder="1" applyAlignment="1" applyProtection="1">
      <alignment horizontal="center" vertical="center" wrapText="1"/>
      <protection locked="0"/>
    </xf>
    <xf numFmtId="0" fontId="8" fillId="10" borderId="12" xfId="0" applyFont="1" applyFill="1" applyBorder="1" applyAlignment="1" applyProtection="1">
      <alignment horizontal="center" vertical="center" wrapText="1"/>
      <protection locked="0"/>
    </xf>
    <xf numFmtId="0" fontId="8" fillId="10" borderId="12" xfId="0" applyFont="1" applyFill="1" applyBorder="1" applyAlignment="1">
      <alignment horizontal="left" vertical="center" wrapText="1" indent="1"/>
    </xf>
    <xf numFmtId="0" fontId="8" fillId="10" borderId="23" xfId="0" applyFont="1" applyFill="1" applyBorder="1" applyAlignment="1" applyProtection="1">
      <alignment horizontal="center" vertical="center" wrapText="1"/>
      <protection locked="0"/>
    </xf>
    <xf numFmtId="0" fontId="8" fillId="10" borderId="23" xfId="0" applyFont="1" applyFill="1" applyBorder="1" applyAlignment="1" applyProtection="1">
      <alignment horizontal="center" vertical="center"/>
      <protection locked="0"/>
    </xf>
    <xf numFmtId="0" fontId="10" fillId="10" borderId="15" xfId="0" applyFont="1" applyFill="1" applyBorder="1" applyAlignment="1">
      <alignment horizontal="left" vertical="center" wrapText="1" indent="1"/>
    </xf>
    <xf numFmtId="0" fontId="10" fillId="10" borderId="19" xfId="0" applyFont="1" applyFill="1" applyBorder="1" applyAlignment="1">
      <alignment horizontal="left" vertical="center" wrapText="1" indent="1"/>
    </xf>
    <xf numFmtId="0" fontId="8" fillId="10" borderId="15" xfId="0" applyFont="1" applyFill="1" applyBorder="1" applyAlignment="1" applyProtection="1">
      <alignment horizontal="center" vertical="center"/>
      <protection locked="0"/>
    </xf>
    <xf numFmtId="0" fontId="8" fillId="10" borderId="15" xfId="0" applyFont="1" applyFill="1" applyBorder="1" applyAlignment="1" applyProtection="1">
      <alignment horizontal="left" vertical="center" wrapText="1" indent="1"/>
      <protection locked="0"/>
    </xf>
    <xf numFmtId="0" fontId="8" fillId="10" borderId="23" xfId="0" applyFont="1" applyFill="1" applyBorder="1" applyAlignment="1" applyProtection="1">
      <alignment horizontal="left" vertical="center" wrapText="1" indent="1"/>
      <protection locked="0"/>
    </xf>
    <xf numFmtId="0" fontId="8" fillId="10" borderId="12" xfId="0" applyFont="1" applyFill="1" applyBorder="1" applyAlignment="1">
      <alignment horizontal="center" vertical="center"/>
    </xf>
    <xf numFmtId="0" fontId="8" fillId="10" borderId="19" xfId="2" applyFont="1" applyFill="1" applyBorder="1" applyAlignment="1" applyProtection="1">
      <alignment horizontal="center" vertical="center"/>
      <protection locked="0"/>
    </xf>
    <xf numFmtId="1" fontId="8" fillId="10" borderId="15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left" vertical="center" indent="1"/>
    </xf>
    <xf numFmtId="0" fontId="0" fillId="10" borderId="0" xfId="0" applyFill="1" applyAlignment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Continuous" vertical="center" wrapText="1"/>
      <protection locked="0"/>
    </xf>
    <xf numFmtId="0" fontId="3" fillId="12" borderId="19" xfId="0" applyFont="1" applyFill="1" applyBorder="1" applyAlignment="1">
      <alignment horizontal="left" vertical="center" wrapText="1" indent="1"/>
    </xf>
    <xf numFmtId="0" fontId="3" fillId="12" borderId="23" xfId="0" applyFont="1" applyFill="1" applyBorder="1" applyAlignment="1">
      <alignment horizontal="left" vertical="center" wrapText="1" indent="1"/>
    </xf>
    <xf numFmtId="0" fontId="8" fillId="12" borderId="19" xfId="0" applyFont="1" applyFill="1" applyBorder="1" applyAlignment="1">
      <alignment horizontal="left" vertical="center" wrapText="1" indent="1"/>
    </xf>
    <xf numFmtId="0" fontId="8" fillId="12" borderId="23" xfId="0" applyFont="1" applyFill="1" applyBorder="1" applyAlignment="1">
      <alignment horizontal="left" vertical="center" wrapText="1" indent="1"/>
    </xf>
    <xf numFmtId="0" fontId="8" fillId="12" borderId="15" xfId="0" applyFont="1" applyFill="1" applyBorder="1" applyAlignment="1">
      <alignment horizontal="left" vertical="center" wrapText="1" indent="1"/>
    </xf>
    <xf numFmtId="0" fontId="9" fillId="6" borderId="14" xfId="0" applyFont="1" applyFill="1" applyBorder="1" applyAlignment="1">
      <alignment horizontal="left" vertical="center" indent="1"/>
    </xf>
    <xf numFmtId="0" fontId="3" fillId="12" borderId="28" xfId="0" applyFont="1" applyFill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9" fillId="6" borderId="27" xfId="0" applyFont="1" applyFill="1" applyBorder="1" applyAlignment="1">
      <alignment horizontal="left" vertical="center" indent="1"/>
    </xf>
    <xf numFmtId="4" fontId="8" fillId="6" borderId="40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3" xfId="0" applyNumberFormat="1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left" vertical="center" indent="1"/>
    </xf>
    <xf numFmtId="0" fontId="9" fillId="6" borderId="42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left" vertical="center" indent="1"/>
    </xf>
    <xf numFmtId="0" fontId="8" fillId="6" borderId="42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1" fontId="8" fillId="6" borderId="43" xfId="0" applyNumberFormat="1" applyFont="1" applyFill="1" applyBorder="1" applyAlignment="1" applyProtection="1">
      <alignment horizontal="center" vertical="center"/>
      <protection locked="0"/>
    </xf>
    <xf numFmtId="1" fontId="8" fillId="6" borderId="43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41" xfId="0" applyNumberFormat="1" applyFont="1" applyFill="1" applyBorder="1" applyAlignment="1">
      <alignment horizontal="center" vertical="center"/>
    </xf>
    <xf numFmtId="4" fontId="8" fillId="6" borderId="43" xfId="0" applyNumberFormat="1" applyFont="1" applyFill="1" applyBorder="1" applyAlignment="1">
      <alignment horizontal="center" vertical="center"/>
    </xf>
    <xf numFmtId="4" fontId="3" fillId="2" borderId="41" xfId="0" applyNumberFormat="1" applyFont="1" applyFill="1" applyBorder="1" applyAlignment="1">
      <alignment horizontal="center" vertical="center"/>
    </xf>
    <xf numFmtId="4" fontId="8" fillId="2" borderId="44" xfId="0" applyNumberFormat="1" applyFont="1" applyFill="1" applyBorder="1" applyAlignment="1">
      <alignment horizontal="center" vertical="center"/>
    </xf>
    <xf numFmtId="164" fontId="8" fillId="6" borderId="44" xfId="1" applyNumberFormat="1" applyFont="1" applyFill="1" applyBorder="1" applyAlignment="1">
      <alignment horizontal="center" vertical="center"/>
    </xf>
    <xf numFmtId="1" fontId="8" fillId="6" borderId="42" xfId="0" applyNumberFormat="1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left" vertical="center" wrapText="1" indent="1"/>
    </xf>
    <xf numFmtId="1" fontId="8" fillId="6" borderId="28" xfId="0" applyNumberFormat="1" applyFont="1" applyFill="1" applyBorder="1" applyAlignment="1" applyProtection="1">
      <alignment horizontal="center" vertical="center"/>
      <protection locked="0"/>
    </xf>
    <xf numFmtId="1" fontId="8" fillId="6" borderId="29" xfId="0" applyNumberFormat="1" applyFont="1" applyFill="1" applyBorder="1" applyAlignment="1" applyProtection="1">
      <alignment horizontal="center" vertical="center"/>
      <protection locked="0"/>
    </xf>
    <xf numFmtId="1" fontId="8" fillId="6" borderId="29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27" xfId="0" applyNumberFormat="1" applyFon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4" fontId="3" fillId="2" borderId="27" xfId="0" applyNumberFormat="1" applyFont="1" applyFill="1" applyBorder="1" applyAlignment="1">
      <alignment horizontal="center" vertical="center"/>
    </xf>
    <xf numFmtId="4" fontId="8" fillId="2" borderId="30" xfId="0" applyNumberFormat="1" applyFont="1" applyFill="1" applyBorder="1" applyAlignment="1">
      <alignment horizontal="center" vertical="center"/>
    </xf>
    <xf numFmtId="164" fontId="8" fillId="6" borderId="30" xfId="1" applyNumberFormat="1" applyFont="1" applyFill="1" applyBorder="1" applyAlignment="1">
      <alignment horizontal="center" vertical="center"/>
    </xf>
    <xf numFmtId="0" fontId="8" fillId="12" borderId="42" xfId="0" applyFont="1" applyFill="1" applyBorder="1" applyAlignment="1">
      <alignment horizontal="left" vertical="center" wrapText="1" indent="1"/>
    </xf>
    <xf numFmtId="0" fontId="8" fillId="11" borderId="23" xfId="0" applyFont="1" applyFill="1" applyBorder="1" applyAlignment="1">
      <alignment horizontal="left" vertical="center" wrapText="1" indent="1"/>
    </xf>
    <xf numFmtId="0" fontId="15" fillId="8" borderId="45" xfId="0" applyFont="1" applyFill="1" applyBorder="1" applyAlignment="1">
      <alignment horizontal="centerContinuous" vertical="center"/>
    </xf>
    <xf numFmtId="0" fontId="0" fillId="8" borderId="45" xfId="0" applyFill="1" applyBorder="1" applyAlignment="1">
      <alignment horizontal="centerContinuous" vertical="center"/>
    </xf>
    <xf numFmtId="0" fontId="0" fillId="0" borderId="45" xfId="0" applyBorder="1" applyAlignment="1">
      <alignment horizontal="center" vertical="center"/>
    </xf>
    <xf numFmtId="0" fontId="2" fillId="5" borderId="46" xfId="0" applyFont="1" applyFill="1" applyBorder="1" applyAlignment="1">
      <alignment horizontal="centerContinuous" vertical="center"/>
    </xf>
    <xf numFmtId="4" fontId="3" fillId="9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47" xfId="0" applyNumberFormat="1" applyFont="1" applyFill="1" applyBorder="1" applyAlignment="1">
      <alignment horizontal="center" vertical="center"/>
    </xf>
    <xf numFmtId="4" fontId="7" fillId="4" borderId="46" xfId="0" applyNumberFormat="1" applyFont="1" applyFill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 applyProtection="1">
      <alignment horizontal="center" vertical="center" wrapText="1"/>
      <protection locked="0"/>
    </xf>
    <xf numFmtId="4" fontId="8" fillId="6" borderId="19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2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5" xfId="0" applyNumberFormat="1" applyFont="1" applyBorder="1" applyAlignment="1" applyProtection="1">
      <alignment horizontal="center" vertical="center" wrapText="1"/>
      <protection locked="0"/>
    </xf>
    <xf numFmtId="4" fontId="8" fillId="0" borderId="23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" fontId="7" fillId="4" borderId="48" xfId="0" applyNumberFormat="1" applyFont="1" applyFill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6" borderId="28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9" xfId="0" applyNumberFormat="1" applyFont="1" applyBorder="1" applyAlignment="1" applyProtection="1">
      <alignment horizontal="center" vertical="center"/>
      <protection locked="0"/>
    </xf>
    <xf numFmtId="4" fontId="8" fillId="6" borderId="28" xfId="0" applyNumberFormat="1" applyFont="1" applyFill="1" applyBorder="1" applyAlignment="1">
      <alignment horizontal="center" vertical="center"/>
    </xf>
    <xf numFmtId="4" fontId="8" fillId="6" borderId="15" xfId="0" applyNumberFormat="1" applyFont="1" applyFill="1" applyBorder="1" applyAlignment="1">
      <alignment horizontal="center" vertical="center"/>
    </xf>
    <xf numFmtId="4" fontId="8" fillId="6" borderId="23" xfId="0" applyNumberFormat="1" applyFont="1" applyFill="1" applyBorder="1" applyAlignment="1" applyProtection="1">
      <alignment horizontal="center" vertical="center"/>
      <protection locked="0"/>
    </xf>
    <xf numFmtId="4" fontId="8" fillId="6" borderId="42" xfId="0" applyNumberFormat="1" applyFont="1" applyFill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4" fontId="12" fillId="4" borderId="46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 applyProtection="1">
      <alignment horizontal="center" vertical="center"/>
      <protection locked="0"/>
    </xf>
    <xf numFmtId="4" fontId="8" fillId="0" borderId="23" xfId="0" applyNumberFormat="1" applyFont="1" applyBorder="1" applyAlignment="1" applyProtection="1">
      <alignment horizontal="center" vertical="center"/>
      <protection locked="0"/>
    </xf>
    <xf numFmtId="4" fontId="5" fillId="3" borderId="46" xfId="0" applyNumberFormat="1" applyFont="1" applyFill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9" xfId="2" applyNumberFormat="1" applyFont="1" applyBorder="1" applyAlignment="1" applyProtection="1">
      <alignment horizontal="center" vertical="center"/>
      <protection locked="0"/>
    </xf>
    <xf numFmtId="4" fontId="8" fillId="0" borderId="45" xfId="0" applyNumberFormat="1" applyFont="1" applyBorder="1" applyAlignment="1">
      <alignment horizontal="center" vertical="center"/>
    </xf>
  </cellXfs>
  <cellStyles count="3">
    <cellStyle name="Normal 2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140368</xdr:rowOff>
    </xdr:from>
    <xdr:to>
      <xdr:col>28</xdr:col>
      <xdr:colOff>397137</xdr:colOff>
      <xdr:row>1</xdr:row>
      <xdr:rowOff>381918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D93BB7D-B6B5-48A4-956D-992EAAED8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7" b="36015"/>
        <a:stretch/>
      </xdr:blipFill>
      <xdr:spPr>
        <a:xfrm>
          <a:off x="26041005" y="140368"/>
          <a:ext cx="2500742" cy="796370"/>
        </a:xfrm>
        <a:prstGeom prst="rect">
          <a:avLst/>
        </a:prstGeom>
      </xdr:spPr>
    </xdr:pic>
    <xdr:clientData/>
  </xdr:twoCellAnchor>
  <xdr:twoCellAnchor editAs="oneCell">
    <xdr:from>
      <xdr:col>15</xdr:col>
      <xdr:colOff>351068</xdr:colOff>
      <xdr:row>0</xdr:row>
      <xdr:rowOff>84134</xdr:rowOff>
    </xdr:from>
    <xdr:to>
      <xdr:col>25</xdr:col>
      <xdr:colOff>160313</xdr:colOff>
      <xdr:row>1</xdr:row>
      <xdr:rowOff>485416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14C125D-40FD-463F-BA3D-21E1BD2F0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37" t="16939" r="8914" b="15045"/>
        <a:stretch/>
      </xdr:blipFill>
      <xdr:spPr bwMode="auto">
        <a:xfrm>
          <a:off x="22435365" y="84134"/>
          <a:ext cx="3124781" cy="96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112058</xdr:colOff>
      <xdr:row>0</xdr:row>
      <xdr:rowOff>121396</xdr:rowOff>
    </xdr:from>
    <xdr:to>
      <xdr:col>26</xdr:col>
      <xdr:colOff>876075</xdr:colOff>
      <xdr:row>1</xdr:row>
      <xdr:rowOff>351309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AF00D3B-5CBA-4B3C-B540-4A424CF51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7" b="36015"/>
        <a:stretch/>
      </xdr:blipFill>
      <xdr:spPr>
        <a:xfrm>
          <a:off x="26305808" y="121396"/>
          <a:ext cx="2510267" cy="796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5"/>
  <sheetViews>
    <sheetView showGridLines="0" tabSelected="1" zoomScale="64" zoomScaleNormal="50" workbookViewId="0">
      <pane xSplit="5" ySplit="13" topLeftCell="N14" activePane="bottomRight" state="frozen"/>
      <selection pane="topRight" activeCell="F1" sqref="F1"/>
      <selection pane="bottomLeft" activeCell="A14" sqref="A14"/>
      <selection pane="bottomRight" activeCell="AC17" sqref="AC17"/>
    </sheetView>
  </sheetViews>
  <sheetFormatPr defaultColWidth="8.77734375" defaultRowHeight="12" customHeight="1" outlineLevelCol="1" x14ac:dyDescent="0.3"/>
  <cols>
    <col min="1" max="1" width="53" style="1" customWidth="1"/>
    <col min="2" max="2" width="8.77734375" style="1"/>
    <col min="3" max="3" width="20" style="1" customWidth="1"/>
    <col min="4" max="4" width="10.21875" style="1" customWidth="1"/>
    <col min="5" max="5" width="93.5546875" style="1" customWidth="1"/>
    <col min="6" max="6" width="16.77734375" style="1" customWidth="1"/>
    <col min="7" max="7" width="9.77734375" style="1" customWidth="1"/>
    <col min="8" max="8" width="11.5546875" style="1" customWidth="1"/>
    <col min="9" max="9" width="9.77734375" style="1" customWidth="1"/>
    <col min="10" max="10" width="15.21875" style="1" customWidth="1"/>
    <col min="11" max="11" width="10.44140625" style="1" customWidth="1"/>
    <col min="12" max="12" width="15.21875" style="1" customWidth="1"/>
    <col min="13" max="13" width="20" style="1" customWidth="1"/>
    <col min="14" max="14" width="11.21875" style="1" customWidth="1"/>
    <col min="15" max="15" width="10.21875" style="1" customWidth="1"/>
    <col min="16" max="16" width="14" style="1" customWidth="1"/>
    <col min="17" max="17" width="13.5546875" style="1" customWidth="1"/>
    <col min="18" max="18" width="6.77734375" style="1" customWidth="1"/>
    <col min="19" max="19" width="13.21875" style="1" customWidth="1"/>
    <col min="20" max="21" width="12" style="1" hidden="1" customWidth="1" outlineLevel="1"/>
    <col min="22" max="23" width="13.5546875" style="1" hidden="1" customWidth="1" outlineLevel="1"/>
    <col min="24" max="24" width="12.77734375" style="1" hidden="1" customWidth="1" outlineLevel="1"/>
    <col min="25" max="25" width="10.77734375" style="246" hidden="1" customWidth="1" outlineLevel="1"/>
    <col min="26" max="26" width="12.21875" style="365" customWidth="1" collapsed="1"/>
    <col min="27" max="16384" width="8.77734375" style="1"/>
  </cols>
  <sheetData>
    <row r="1" spans="1:26" ht="45" x14ac:dyDescent="0.3">
      <c r="A1" s="242" t="s">
        <v>393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Z1" s="363"/>
    </row>
    <row r="2" spans="1:26" ht="45" x14ac:dyDescent="0.3">
      <c r="A2" s="242" t="s">
        <v>423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Z2" s="364"/>
    </row>
    <row r="3" spans="1:26" ht="14.4" x14ac:dyDescent="0.3"/>
    <row r="4" spans="1:26" ht="14.4" x14ac:dyDescent="0.3"/>
    <row r="5" spans="1:26" ht="14.4" x14ac:dyDescent="0.3">
      <c r="A5" s="280" t="s">
        <v>157</v>
      </c>
    </row>
    <row r="6" spans="1:26" ht="14.4" x14ac:dyDescent="0.3">
      <c r="A6" s="241" t="s">
        <v>156</v>
      </c>
      <c r="P6"/>
    </row>
    <row r="7" spans="1:26" ht="14.4" x14ac:dyDescent="0.3">
      <c r="A7" s="241" t="s">
        <v>169</v>
      </c>
      <c r="I7"/>
    </row>
    <row r="8" spans="1:26" ht="14.4" x14ac:dyDescent="0.3">
      <c r="A8" s="241" t="s">
        <v>170</v>
      </c>
    </row>
    <row r="9" spans="1:26" ht="14.4" x14ac:dyDescent="0.3">
      <c r="A9" s="241" t="s">
        <v>153</v>
      </c>
    </row>
    <row r="10" spans="1:26" ht="14.4" x14ac:dyDescent="0.3">
      <c r="A10" s="241" t="s">
        <v>185</v>
      </c>
    </row>
    <row r="11" spans="1:26" ht="15" thickBot="1" x14ac:dyDescent="0.35"/>
    <row r="12" spans="1:26" ht="15" thickBot="1" x14ac:dyDescent="0.35">
      <c r="E12" s="175"/>
      <c r="I12" s="325" t="s">
        <v>162</v>
      </c>
      <c r="J12" s="272"/>
      <c r="K12" s="272"/>
      <c r="L12" s="272"/>
      <c r="M12" s="272"/>
      <c r="N12" s="324" t="s">
        <v>163</v>
      </c>
      <c r="O12" s="324" t="s">
        <v>164</v>
      </c>
      <c r="T12" s="273" t="s">
        <v>94</v>
      </c>
      <c r="U12" s="274"/>
      <c r="V12" s="274"/>
      <c r="W12" s="275"/>
      <c r="Z12" s="366"/>
    </row>
    <row r="13" spans="1:26" ht="31.2" thickBot="1" x14ac:dyDescent="0.35">
      <c r="A13" s="2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8</v>
      </c>
      <c r="H13" s="3" t="s">
        <v>6</v>
      </c>
      <c r="I13" s="3" t="s">
        <v>7</v>
      </c>
      <c r="J13" s="3" t="s">
        <v>133</v>
      </c>
      <c r="K13" s="3" t="s">
        <v>154</v>
      </c>
      <c r="L13" s="3" t="s">
        <v>149</v>
      </c>
      <c r="M13" s="3" t="s">
        <v>155</v>
      </c>
      <c r="N13" s="3" t="s">
        <v>91</v>
      </c>
      <c r="O13" s="3" t="s">
        <v>152</v>
      </c>
      <c r="P13" s="4" t="s">
        <v>9</v>
      </c>
      <c r="Q13" s="4" t="s">
        <v>95</v>
      </c>
      <c r="R13" s="4" t="s">
        <v>177</v>
      </c>
      <c r="S13" s="4" t="s">
        <v>92</v>
      </c>
      <c r="T13" s="276" t="s">
        <v>165</v>
      </c>
      <c r="U13" s="277" t="s">
        <v>166</v>
      </c>
      <c r="V13" s="5" t="s">
        <v>167</v>
      </c>
      <c r="W13" s="6" t="s">
        <v>168</v>
      </c>
      <c r="X13" s="278" t="s">
        <v>420</v>
      </c>
      <c r="Y13" s="279" t="s">
        <v>150</v>
      </c>
      <c r="Z13" s="367" t="s">
        <v>166</v>
      </c>
    </row>
    <row r="14" spans="1:26" ht="18" thickBot="1" x14ac:dyDescent="0.35">
      <c r="A14" s="201" t="s">
        <v>10</v>
      </c>
      <c r="B14" s="7"/>
      <c r="C14" s="176"/>
      <c r="D14" s="7"/>
      <c r="E14" s="17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179"/>
      <c r="U14" s="179"/>
      <c r="V14" s="179"/>
      <c r="W14" s="180"/>
      <c r="X14" s="178"/>
      <c r="Y14" s="247"/>
      <c r="Z14" s="368"/>
    </row>
    <row r="15" spans="1:26" ht="15" customHeight="1" thickBot="1" x14ac:dyDescent="0.35">
      <c r="A15" s="202" t="s">
        <v>11</v>
      </c>
      <c r="B15" s="8"/>
      <c r="C15" s="66"/>
      <c r="D15" s="8"/>
      <c r="E15" s="181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83"/>
      <c r="U15" s="183"/>
      <c r="V15" s="183"/>
      <c r="W15" s="184"/>
      <c r="X15" s="182"/>
      <c r="Y15" s="248"/>
      <c r="Z15" s="369"/>
    </row>
    <row r="16" spans="1:26" ht="15" customHeight="1" x14ac:dyDescent="0.3">
      <c r="A16" s="161" t="s">
        <v>345</v>
      </c>
      <c r="B16" s="162" t="s">
        <v>12</v>
      </c>
      <c r="C16" s="163" t="s">
        <v>13</v>
      </c>
      <c r="D16" s="308">
        <v>551000</v>
      </c>
      <c r="E16" s="301" t="s">
        <v>208</v>
      </c>
      <c r="F16" s="58" t="s">
        <v>14</v>
      </c>
      <c r="G16" s="58" t="s">
        <v>14</v>
      </c>
      <c r="H16" s="59" t="s">
        <v>17</v>
      </c>
      <c r="I16" s="58" t="s">
        <v>14</v>
      </c>
      <c r="J16" s="58" t="s">
        <v>14</v>
      </c>
      <c r="K16" s="58" t="s">
        <v>14</v>
      </c>
      <c r="L16" s="58" t="s">
        <v>14</v>
      </c>
      <c r="M16" s="58" t="s">
        <v>14</v>
      </c>
      <c r="N16" s="59">
        <v>1</v>
      </c>
      <c r="O16" s="59">
        <v>60</v>
      </c>
      <c r="P16" s="60" t="s">
        <v>18</v>
      </c>
      <c r="Q16" s="60"/>
      <c r="R16" s="60"/>
      <c r="S16" s="60"/>
      <c r="T16" s="16" t="e">
        <f>#REF!*N16</f>
        <v>#REF!</v>
      </c>
      <c r="U16" s="17" t="e">
        <f t="shared" ref="U16:U47" si="0">ROUND(T16*1.2,2)</f>
        <v>#REF!</v>
      </c>
      <c r="V16" s="18" t="e">
        <f>#REF!*N16</f>
        <v>#REF!</v>
      </c>
      <c r="W16" s="63" t="e">
        <f t="shared" ref="W16:W47" si="1">ROUND(V16*1.2,2)</f>
        <v>#REF!</v>
      </c>
      <c r="X16" s="16">
        <v>17028.48</v>
      </c>
      <c r="Y16" s="252" t="e">
        <f>#REF!/X16-1</f>
        <v>#REF!</v>
      </c>
      <c r="Z16" s="370">
        <v>27047.22</v>
      </c>
    </row>
    <row r="17" spans="1:26" ht="15" customHeight="1" x14ac:dyDescent="0.3">
      <c r="A17" s="19" t="s">
        <v>345</v>
      </c>
      <c r="B17" s="20" t="s">
        <v>12</v>
      </c>
      <c r="C17" s="21" t="s">
        <v>13</v>
      </c>
      <c r="D17" s="309">
        <v>551008</v>
      </c>
      <c r="E17" s="303" t="s">
        <v>209</v>
      </c>
      <c r="F17" s="22" t="s">
        <v>14</v>
      </c>
      <c r="G17" s="22" t="s">
        <v>14</v>
      </c>
      <c r="H17" s="23" t="s">
        <v>19</v>
      </c>
      <c r="I17" s="22" t="s">
        <v>14</v>
      </c>
      <c r="J17" s="22" t="s">
        <v>14</v>
      </c>
      <c r="K17" s="22" t="s">
        <v>14</v>
      </c>
      <c r="M17" s="22" t="s">
        <v>14</v>
      </c>
      <c r="N17" s="23">
        <v>1</v>
      </c>
      <c r="O17" s="23">
        <v>60</v>
      </c>
      <c r="P17" s="24" t="s">
        <v>18</v>
      </c>
      <c r="Q17" s="24"/>
      <c r="R17" s="24"/>
      <c r="S17" s="24"/>
      <c r="T17" s="27" t="e">
        <f>#REF!*N17</f>
        <v>#REF!</v>
      </c>
      <c r="U17" s="28" t="e">
        <f t="shared" si="0"/>
        <v>#REF!</v>
      </c>
      <c r="V17" s="25" t="e">
        <f>#REF!*N17</f>
        <v>#REF!</v>
      </c>
      <c r="W17" s="26" t="e">
        <f t="shared" si="1"/>
        <v>#REF!</v>
      </c>
      <c r="X17" s="27">
        <v>17028.48</v>
      </c>
      <c r="Y17" s="253" t="e">
        <f>#REF!/X17-1</f>
        <v>#REF!</v>
      </c>
      <c r="Z17" s="371">
        <v>27047.22</v>
      </c>
    </row>
    <row r="18" spans="1:26" ht="15" customHeight="1" x14ac:dyDescent="0.3">
      <c r="A18" s="19" t="s">
        <v>345</v>
      </c>
      <c r="B18" s="20" t="s">
        <v>12</v>
      </c>
      <c r="C18" s="21" t="s">
        <v>13</v>
      </c>
      <c r="D18" s="309">
        <v>551100</v>
      </c>
      <c r="E18" s="303" t="s">
        <v>210</v>
      </c>
      <c r="F18" s="22" t="s">
        <v>14</v>
      </c>
      <c r="G18" s="22" t="s">
        <v>14</v>
      </c>
      <c r="H18" s="23" t="s">
        <v>17</v>
      </c>
      <c r="I18" s="22" t="s">
        <v>14</v>
      </c>
      <c r="J18" s="22" t="s">
        <v>14</v>
      </c>
      <c r="K18" s="22" t="s">
        <v>14</v>
      </c>
      <c r="L18" s="22" t="s">
        <v>14</v>
      </c>
      <c r="M18" s="22" t="s">
        <v>14</v>
      </c>
      <c r="N18" s="23">
        <v>1</v>
      </c>
      <c r="O18" s="23">
        <v>45</v>
      </c>
      <c r="P18" s="24" t="s">
        <v>20</v>
      </c>
      <c r="Q18" s="24"/>
      <c r="R18" s="24"/>
      <c r="S18" s="24"/>
      <c r="T18" s="27" t="e">
        <f>#REF!*N18</f>
        <v>#REF!</v>
      </c>
      <c r="U18" s="28" t="e">
        <f t="shared" si="0"/>
        <v>#REF!</v>
      </c>
      <c r="V18" s="25" t="e">
        <f>#REF!*N18</f>
        <v>#REF!</v>
      </c>
      <c r="W18" s="26" t="e">
        <f t="shared" si="1"/>
        <v>#REF!</v>
      </c>
      <c r="X18" s="27">
        <v>44419.199999999997</v>
      </c>
      <c r="Y18" s="253" t="e">
        <f>#REF!/X18-1</f>
        <v>#REF!</v>
      </c>
      <c r="Z18" s="371">
        <v>70553.33</v>
      </c>
    </row>
    <row r="19" spans="1:26" ht="15" customHeight="1" x14ac:dyDescent="0.3">
      <c r="A19" s="19" t="s">
        <v>345</v>
      </c>
      <c r="B19" s="20" t="s">
        <v>12</v>
      </c>
      <c r="C19" s="21" t="s">
        <v>13</v>
      </c>
      <c r="D19" s="309">
        <v>551108</v>
      </c>
      <c r="E19" s="303" t="s">
        <v>211</v>
      </c>
      <c r="F19" s="22" t="s">
        <v>14</v>
      </c>
      <c r="G19" s="22" t="s">
        <v>14</v>
      </c>
      <c r="H19" s="23" t="s">
        <v>19</v>
      </c>
      <c r="I19" s="22" t="s">
        <v>14</v>
      </c>
      <c r="J19" s="22" t="s">
        <v>14</v>
      </c>
      <c r="K19" s="22" t="s">
        <v>14</v>
      </c>
      <c r="L19" s="22" t="s">
        <v>14</v>
      </c>
      <c r="M19" s="22" t="s">
        <v>14</v>
      </c>
      <c r="N19" s="23">
        <v>1</v>
      </c>
      <c r="O19" s="23">
        <v>45</v>
      </c>
      <c r="P19" s="24" t="s">
        <v>20</v>
      </c>
      <c r="Q19" s="24"/>
      <c r="R19" s="24"/>
      <c r="S19" s="24"/>
      <c r="T19" s="27" t="e">
        <f>#REF!*N19</f>
        <v>#REF!</v>
      </c>
      <c r="U19" s="28" t="e">
        <f t="shared" si="0"/>
        <v>#REF!</v>
      </c>
      <c r="V19" s="25" t="e">
        <f>#REF!*N19</f>
        <v>#REF!</v>
      </c>
      <c r="W19" s="26" t="e">
        <f t="shared" si="1"/>
        <v>#REF!</v>
      </c>
      <c r="X19" s="27">
        <v>44419.199999999997</v>
      </c>
      <c r="Y19" s="253" t="e">
        <f>#REF!/X19-1</f>
        <v>#REF!</v>
      </c>
      <c r="Z19" s="371">
        <v>70553.33</v>
      </c>
    </row>
    <row r="20" spans="1:26" ht="15" customHeight="1" x14ac:dyDescent="0.3">
      <c r="A20" s="19" t="s">
        <v>345</v>
      </c>
      <c r="B20" s="20" t="s">
        <v>12</v>
      </c>
      <c r="C20" s="21" t="s">
        <v>13</v>
      </c>
      <c r="D20" s="310">
        <v>460001</v>
      </c>
      <c r="E20" s="311" t="s">
        <v>212</v>
      </c>
      <c r="F20" s="13" t="s">
        <v>14</v>
      </c>
      <c r="G20" s="13" t="s">
        <v>14</v>
      </c>
      <c r="H20" s="14" t="s">
        <v>15</v>
      </c>
      <c r="I20" s="13" t="s">
        <v>14</v>
      </c>
      <c r="J20" s="13" t="s">
        <v>14</v>
      </c>
      <c r="K20" s="13" t="s">
        <v>14</v>
      </c>
      <c r="L20" s="13" t="s">
        <v>14</v>
      </c>
      <c r="M20" s="13" t="s">
        <v>14</v>
      </c>
      <c r="N20" s="14">
        <v>1</v>
      </c>
      <c r="O20" s="14">
        <v>40</v>
      </c>
      <c r="P20" s="15" t="s">
        <v>16</v>
      </c>
      <c r="Q20" s="15"/>
      <c r="R20" s="15"/>
      <c r="S20" s="15"/>
      <c r="T20" s="27" t="e">
        <f>#REF!*N20</f>
        <v>#REF!</v>
      </c>
      <c r="U20" s="28" t="e">
        <f t="shared" si="0"/>
        <v>#REF!</v>
      </c>
      <c r="V20" s="25" t="e">
        <f>#REF!*N20</f>
        <v>#REF!</v>
      </c>
      <c r="W20" s="26" t="e">
        <f t="shared" si="1"/>
        <v>#REF!</v>
      </c>
      <c r="X20" s="27">
        <v>66617.600000000006</v>
      </c>
      <c r="Y20" s="253" t="e">
        <f>#REF!/X20-1</f>
        <v>#REF!</v>
      </c>
      <c r="Z20" s="371">
        <v>105812.21</v>
      </c>
    </row>
    <row r="21" spans="1:26" ht="20.399999999999999" x14ac:dyDescent="0.3">
      <c r="A21" s="19" t="s">
        <v>345</v>
      </c>
      <c r="B21" s="20" t="s">
        <v>12</v>
      </c>
      <c r="C21" s="160" t="s">
        <v>24</v>
      </c>
      <c r="D21" s="309">
        <v>205508</v>
      </c>
      <c r="E21" s="303" t="s">
        <v>213</v>
      </c>
      <c r="F21" s="22" t="s">
        <v>14</v>
      </c>
      <c r="G21" s="22" t="s">
        <v>14</v>
      </c>
      <c r="H21" s="23" t="s">
        <v>19</v>
      </c>
      <c r="I21" s="22" t="s">
        <v>14</v>
      </c>
      <c r="J21" s="22" t="s">
        <v>14</v>
      </c>
      <c r="K21" s="22" t="s">
        <v>14</v>
      </c>
      <c r="L21" s="22" t="s">
        <v>14</v>
      </c>
      <c r="M21" s="22" t="s">
        <v>14</v>
      </c>
      <c r="N21" s="23">
        <v>20</v>
      </c>
      <c r="O21" s="23">
        <v>18</v>
      </c>
      <c r="P21" s="24" t="s">
        <v>20</v>
      </c>
      <c r="Q21" s="24"/>
      <c r="R21" s="24"/>
      <c r="S21" s="24" t="s">
        <v>134</v>
      </c>
      <c r="T21" s="27" t="e">
        <f>#REF!*N21</f>
        <v>#REF!</v>
      </c>
      <c r="U21" s="28" t="e">
        <f t="shared" si="0"/>
        <v>#REF!</v>
      </c>
      <c r="V21" s="25" t="e">
        <f>#REF!*N21</f>
        <v>#REF!</v>
      </c>
      <c r="W21" s="26" t="e">
        <f t="shared" si="1"/>
        <v>#REF!</v>
      </c>
      <c r="X21" s="27">
        <v>12420.8</v>
      </c>
      <c r="Y21" s="253" t="e">
        <f>#REF!/X21-1</f>
        <v>#REF!</v>
      </c>
      <c r="Z21" s="371">
        <v>19728.599999999999</v>
      </c>
    </row>
    <row r="22" spans="1:26" ht="20.399999999999999" x14ac:dyDescent="0.3">
      <c r="A22" s="19" t="s">
        <v>345</v>
      </c>
      <c r="B22" s="20" t="s">
        <v>12</v>
      </c>
      <c r="C22" s="160" t="s">
        <v>89</v>
      </c>
      <c r="D22" s="309">
        <v>205530</v>
      </c>
      <c r="E22" s="303" t="s">
        <v>214</v>
      </c>
      <c r="F22" s="22" t="s">
        <v>14</v>
      </c>
      <c r="G22" s="22" t="s">
        <v>14</v>
      </c>
      <c r="H22" s="23" t="s">
        <v>17</v>
      </c>
      <c r="I22" s="22" t="s">
        <v>14</v>
      </c>
      <c r="J22" s="22" t="s">
        <v>14</v>
      </c>
      <c r="K22" s="22" t="s">
        <v>14</v>
      </c>
      <c r="L22" s="22" t="s">
        <v>14</v>
      </c>
      <c r="M22" s="22" t="s">
        <v>14</v>
      </c>
      <c r="N22" s="23">
        <v>4</v>
      </c>
      <c r="O22" s="23">
        <v>12</v>
      </c>
      <c r="P22" s="24" t="s">
        <v>18</v>
      </c>
      <c r="Q22" s="24"/>
      <c r="R22" s="24"/>
      <c r="S22" s="24" t="s">
        <v>134</v>
      </c>
      <c r="T22" s="27" t="e">
        <f>#REF!*N22</f>
        <v>#REF!</v>
      </c>
      <c r="U22" s="28" t="e">
        <f t="shared" si="0"/>
        <v>#REF!</v>
      </c>
      <c r="V22" s="25" t="e">
        <f>#REF!*N22</f>
        <v>#REF!</v>
      </c>
      <c r="W22" s="26" t="e">
        <f t="shared" si="1"/>
        <v>#REF!</v>
      </c>
      <c r="X22" s="27">
        <v>9632</v>
      </c>
      <c r="Y22" s="253" t="e">
        <f>#REF!/X22-1</f>
        <v>#REF!</v>
      </c>
      <c r="Z22" s="371">
        <v>15299</v>
      </c>
    </row>
    <row r="23" spans="1:26" ht="20.399999999999999" x14ac:dyDescent="0.3">
      <c r="A23" s="19" t="s">
        <v>345</v>
      </c>
      <c r="B23" s="20" t="s">
        <v>12</v>
      </c>
      <c r="C23" s="21" t="s">
        <v>89</v>
      </c>
      <c r="D23" s="309">
        <v>205532</v>
      </c>
      <c r="E23" s="303" t="s">
        <v>215</v>
      </c>
      <c r="F23" s="22" t="s">
        <v>14</v>
      </c>
      <c r="G23" s="22" t="s">
        <v>14</v>
      </c>
      <c r="H23" s="23" t="s">
        <v>19</v>
      </c>
      <c r="I23" s="22" t="s">
        <v>14</v>
      </c>
      <c r="J23" s="22" t="s">
        <v>14</v>
      </c>
      <c r="K23" s="22" t="s">
        <v>14</v>
      </c>
      <c r="L23" s="22" t="s">
        <v>14</v>
      </c>
      <c r="M23" s="22" t="s">
        <v>14</v>
      </c>
      <c r="N23" s="23">
        <v>4</v>
      </c>
      <c r="O23" s="23">
        <v>12</v>
      </c>
      <c r="P23" s="24" t="s">
        <v>18</v>
      </c>
      <c r="Q23" s="24"/>
      <c r="R23" s="24"/>
      <c r="S23" s="24" t="s">
        <v>134</v>
      </c>
      <c r="T23" s="27" t="e">
        <f>#REF!*N23</f>
        <v>#REF!</v>
      </c>
      <c r="U23" s="28" t="e">
        <f t="shared" si="0"/>
        <v>#REF!</v>
      </c>
      <c r="V23" s="25" t="e">
        <f>#REF!*N23</f>
        <v>#REF!</v>
      </c>
      <c r="W23" s="26" t="e">
        <f t="shared" si="1"/>
        <v>#REF!</v>
      </c>
      <c r="X23" s="27">
        <v>9632</v>
      </c>
      <c r="Y23" s="253" t="e">
        <f>#REF!/X23-1</f>
        <v>#REF!</v>
      </c>
      <c r="Z23" s="371">
        <v>15299</v>
      </c>
    </row>
    <row r="24" spans="1:26" ht="14.4" x14ac:dyDescent="0.3">
      <c r="A24" s="19" t="s">
        <v>345</v>
      </c>
      <c r="B24" s="20" t="s">
        <v>12</v>
      </c>
      <c r="C24" s="21" t="s">
        <v>89</v>
      </c>
      <c r="D24" s="309">
        <v>205500</v>
      </c>
      <c r="E24" s="303" t="s">
        <v>216</v>
      </c>
      <c r="F24" s="22" t="s">
        <v>14</v>
      </c>
      <c r="G24" s="22" t="s">
        <v>14</v>
      </c>
      <c r="H24" s="23" t="s">
        <v>17</v>
      </c>
      <c r="I24" s="22" t="s">
        <v>14</v>
      </c>
      <c r="J24" s="22" t="s">
        <v>14</v>
      </c>
      <c r="K24" s="22" t="s">
        <v>14</v>
      </c>
      <c r="L24" s="22" t="s">
        <v>14</v>
      </c>
      <c r="M24" s="22" t="s">
        <v>14</v>
      </c>
      <c r="N24" s="23">
        <v>1</v>
      </c>
      <c r="O24" s="23">
        <v>20</v>
      </c>
      <c r="P24" s="24" t="s">
        <v>20</v>
      </c>
      <c r="Q24" s="24"/>
      <c r="R24" s="24"/>
      <c r="S24" s="15"/>
      <c r="T24" s="27" t="e">
        <f>#REF!*N24</f>
        <v>#REF!</v>
      </c>
      <c r="U24" s="28" t="e">
        <f t="shared" si="0"/>
        <v>#REF!</v>
      </c>
      <c r="V24" s="25" t="e">
        <f>#REF!*N24</f>
        <v>#REF!</v>
      </c>
      <c r="W24" s="26" t="e">
        <f t="shared" si="1"/>
        <v>#REF!</v>
      </c>
      <c r="X24" s="27">
        <v>26476.799999999999</v>
      </c>
      <c r="Y24" s="253" t="e">
        <f>#REF!/X24-1</f>
        <v>#REF!</v>
      </c>
      <c r="Z24" s="371">
        <v>42054.48</v>
      </c>
    </row>
    <row r="25" spans="1:26" ht="14.4" x14ac:dyDescent="0.3">
      <c r="A25" s="19" t="s">
        <v>345</v>
      </c>
      <c r="B25" s="20" t="s">
        <v>12</v>
      </c>
      <c r="C25" s="21" t="s">
        <v>89</v>
      </c>
      <c r="D25" s="309">
        <v>205504</v>
      </c>
      <c r="E25" s="303" t="s">
        <v>217</v>
      </c>
      <c r="F25" s="22" t="s">
        <v>14</v>
      </c>
      <c r="G25" s="22" t="s">
        <v>14</v>
      </c>
      <c r="H25" s="23" t="s">
        <v>19</v>
      </c>
      <c r="I25" s="22" t="s">
        <v>14</v>
      </c>
      <c r="J25" s="22" t="s">
        <v>14</v>
      </c>
      <c r="K25" s="22" t="s">
        <v>14</v>
      </c>
      <c r="L25" s="22" t="s">
        <v>14</v>
      </c>
      <c r="M25" s="22" t="s">
        <v>14</v>
      </c>
      <c r="N25" s="23">
        <v>1</v>
      </c>
      <c r="O25" s="23">
        <v>20</v>
      </c>
      <c r="P25" s="24" t="s">
        <v>20</v>
      </c>
      <c r="Q25" s="24"/>
      <c r="R25" s="24"/>
      <c r="S25" s="15"/>
      <c r="T25" s="27" t="e">
        <f>#REF!*N25</f>
        <v>#REF!</v>
      </c>
      <c r="U25" s="28" t="e">
        <f t="shared" si="0"/>
        <v>#REF!</v>
      </c>
      <c r="V25" s="25" t="e">
        <f>#REF!*N25</f>
        <v>#REF!</v>
      </c>
      <c r="W25" s="26" t="e">
        <f t="shared" si="1"/>
        <v>#REF!</v>
      </c>
      <c r="X25" s="27">
        <v>26476.799999999999</v>
      </c>
      <c r="Y25" s="253" t="e">
        <f>#REF!/X25-1</f>
        <v>#REF!</v>
      </c>
      <c r="Z25" s="371">
        <v>42054.48</v>
      </c>
    </row>
    <row r="26" spans="1:26" ht="14.4" x14ac:dyDescent="0.3">
      <c r="A26" s="19" t="s">
        <v>345</v>
      </c>
      <c r="B26" s="20" t="s">
        <v>12</v>
      </c>
      <c r="C26" s="21" t="s">
        <v>89</v>
      </c>
      <c r="D26" s="309">
        <v>205523</v>
      </c>
      <c r="E26" s="303" t="s">
        <v>218</v>
      </c>
      <c r="F26" s="22" t="s">
        <v>14</v>
      </c>
      <c r="G26" s="22" t="s">
        <v>14</v>
      </c>
      <c r="H26" s="23" t="s">
        <v>19</v>
      </c>
      <c r="I26" s="22" t="s">
        <v>14</v>
      </c>
      <c r="J26" s="22" t="s">
        <v>14</v>
      </c>
      <c r="K26" s="22" t="s">
        <v>14</v>
      </c>
      <c r="L26" s="22" t="s">
        <v>14</v>
      </c>
      <c r="M26" s="22" t="s">
        <v>14</v>
      </c>
      <c r="N26" s="23">
        <v>1</v>
      </c>
      <c r="O26" s="23">
        <v>72</v>
      </c>
      <c r="P26" s="24" t="s">
        <v>16</v>
      </c>
      <c r="Q26" s="24"/>
      <c r="R26" s="24"/>
      <c r="S26" s="15"/>
      <c r="T26" s="27" t="e">
        <f>#REF!*N26</f>
        <v>#REF!</v>
      </c>
      <c r="U26" s="28" t="e">
        <f t="shared" si="0"/>
        <v>#REF!</v>
      </c>
      <c r="V26" s="25" t="e">
        <f>#REF!*N26</f>
        <v>#REF!</v>
      </c>
      <c r="W26" s="26" t="e">
        <f t="shared" si="1"/>
        <v>#REF!</v>
      </c>
      <c r="X26" s="27">
        <v>33577.599999999999</v>
      </c>
      <c r="Y26" s="253" t="e">
        <f>#REF!/X26-1</f>
        <v>#REF!</v>
      </c>
      <c r="Z26" s="371">
        <v>53333.05</v>
      </c>
    </row>
    <row r="27" spans="1:26" ht="14.4" x14ac:dyDescent="0.3">
      <c r="A27" s="29" t="s">
        <v>188</v>
      </c>
      <c r="B27" s="30" t="s">
        <v>12</v>
      </c>
      <c r="C27" s="159" t="s">
        <v>21</v>
      </c>
      <c r="D27" s="283">
        <v>120067</v>
      </c>
      <c r="E27" s="326" t="s">
        <v>407</v>
      </c>
      <c r="F27" s="32" t="s">
        <v>204</v>
      </c>
      <c r="G27" s="33">
        <v>2</v>
      </c>
      <c r="H27" s="33" t="s">
        <v>17</v>
      </c>
      <c r="I27" s="172">
        <v>600</v>
      </c>
      <c r="J27" s="172" t="s">
        <v>105</v>
      </c>
      <c r="K27" s="33">
        <v>1</v>
      </c>
      <c r="L27" s="33" t="s">
        <v>135</v>
      </c>
      <c r="M27" s="33" t="s">
        <v>14</v>
      </c>
      <c r="N27" s="33">
        <v>6</v>
      </c>
      <c r="O27" s="33">
        <v>32</v>
      </c>
      <c r="P27" s="34" t="s">
        <v>23</v>
      </c>
      <c r="Q27" s="34" t="s">
        <v>22</v>
      </c>
      <c r="R27" s="34" t="s">
        <v>177</v>
      </c>
      <c r="S27" s="34"/>
      <c r="T27" s="35" t="e">
        <f>#REF!*N27</f>
        <v>#REF!</v>
      </c>
      <c r="U27" s="36" t="e">
        <f t="shared" si="0"/>
        <v>#REF!</v>
      </c>
      <c r="V27" s="37" t="e">
        <f>#REF!*N27</f>
        <v>#REF!</v>
      </c>
      <c r="W27" s="38" t="e">
        <f t="shared" si="1"/>
        <v>#REF!</v>
      </c>
      <c r="X27" s="35">
        <v>481.74</v>
      </c>
      <c r="Y27" s="254" t="e">
        <f>#REF!/X27-1</f>
        <v>#REF!</v>
      </c>
      <c r="Z27" s="372">
        <v>765.17</v>
      </c>
    </row>
    <row r="28" spans="1:26" ht="15" thickBot="1" x14ac:dyDescent="0.35">
      <c r="A28" s="29" t="s">
        <v>188</v>
      </c>
      <c r="B28" s="68" t="s">
        <v>12</v>
      </c>
      <c r="C28" s="98" t="s">
        <v>21</v>
      </c>
      <c r="D28" s="284">
        <v>290100</v>
      </c>
      <c r="E28" s="327" t="s">
        <v>406</v>
      </c>
      <c r="F28" s="70" t="s">
        <v>205</v>
      </c>
      <c r="G28" s="71">
        <v>1</v>
      </c>
      <c r="H28" s="71" t="s">
        <v>17</v>
      </c>
      <c r="I28" s="173">
        <v>1120</v>
      </c>
      <c r="J28" s="173" t="s">
        <v>105</v>
      </c>
      <c r="K28" s="71">
        <v>1</v>
      </c>
      <c r="L28" s="71" t="s">
        <v>136</v>
      </c>
      <c r="M28" s="71" t="s">
        <v>14</v>
      </c>
      <c r="N28" s="71">
        <v>6</v>
      </c>
      <c r="O28" s="71">
        <v>32</v>
      </c>
      <c r="P28" s="72" t="s">
        <v>23</v>
      </c>
      <c r="Q28" s="72" t="s">
        <v>22</v>
      </c>
      <c r="R28" s="72" t="s">
        <v>177</v>
      </c>
      <c r="S28" s="72"/>
      <c r="T28" s="73" t="e">
        <f>#REF!*N28</f>
        <v>#REF!</v>
      </c>
      <c r="U28" s="74" t="e">
        <f t="shared" si="0"/>
        <v>#REF!</v>
      </c>
      <c r="V28" s="75" t="e">
        <f>#REF!*N28</f>
        <v>#REF!</v>
      </c>
      <c r="W28" s="76" t="e">
        <f t="shared" si="1"/>
        <v>#REF!</v>
      </c>
      <c r="X28" s="73">
        <v>579.41999999999996</v>
      </c>
      <c r="Y28" s="255" t="e">
        <f>#REF!/X28-1</f>
        <v>#REF!</v>
      </c>
      <c r="Z28" s="373">
        <v>920.33</v>
      </c>
    </row>
    <row r="29" spans="1:26" ht="14.4" x14ac:dyDescent="0.3">
      <c r="A29" s="55" t="s">
        <v>346</v>
      </c>
      <c r="B29" s="56" t="s">
        <v>25</v>
      </c>
      <c r="C29" s="57" t="s">
        <v>13</v>
      </c>
      <c r="D29" s="308">
        <v>552000</v>
      </c>
      <c r="E29" s="301" t="s">
        <v>219</v>
      </c>
      <c r="F29" s="58" t="s">
        <v>14</v>
      </c>
      <c r="G29" s="58" t="s">
        <v>14</v>
      </c>
      <c r="H29" s="59" t="s">
        <v>17</v>
      </c>
      <c r="I29" s="58" t="s">
        <v>14</v>
      </c>
      <c r="J29" s="58" t="s">
        <v>14</v>
      </c>
      <c r="K29" s="58" t="s">
        <v>14</v>
      </c>
      <c r="L29" s="58" t="s">
        <v>14</v>
      </c>
      <c r="M29" s="58" t="s">
        <v>14</v>
      </c>
      <c r="N29" s="59">
        <v>1</v>
      </c>
      <c r="O29" s="59">
        <v>100</v>
      </c>
      <c r="P29" s="60" t="s">
        <v>26</v>
      </c>
      <c r="Q29" s="60"/>
      <c r="R29" s="60"/>
      <c r="S29" s="60"/>
      <c r="T29" s="61" t="e">
        <f>#REF!*N29</f>
        <v>#REF!</v>
      </c>
      <c r="U29" s="62" t="e">
        <f t="shared" si="0"/>
        <v>#REF!</v>
      </c>
      <c r="V29" s="18" t="e">
        <f>#REF!*N29</f>
        <v>#REF!</v>
      </c>
      <c r="W29" s="63" t="e">
        <f t="shared" si="1"/>
        <v>#REF!</v>
      </c>
      <c r="X29" s="61">
        <v>5591.04</v>
      </c>
      <c r="Y29" s="257" t="e">
        <f>#REF!/X29-1</f>
        <v>#REF!</v>
      </c>
      <c r="Z29" s="374">
        <v>10656.65</v>
      </c>
    </row>
    <row r="30" spans="1:26" ht="14.4" x14ac:dyDescent="0.3">
      <c r="A30" s="19" t="s">
        <v>346</v>
      </c>
      <c r="B30" s="20" t="s">
        <v>25</v>
      </c>
      <c r="C30" s="21" t="s">
        <v>13</v>
      </c>
      <c r="D30" s="309">
        <v>552008</v>
      </c>
      <c r="E30" s="303" t="s">
        <v>220</v>
      </c>
      <c r="F30" s="22" t="s">
        <v>14</v>
      </c>
      <c r="G30" s="22" t="s">
        <v>14</v>
      </c>
      <c r="H30" s="23" t="s">
        <v>19</v>
      </c>
      <c r="I30" s="22" t="s">
        <v>14</v>
      </c>
      <c r="J30" s="22" t="s">
        <v>14</v>
      </c>
      <c r="K30" s="22" t="s">
        <v>14</v>
      </c>
      <c r="L30" s="22" t="s">
        <v>14</v>
      </c>
      <c r="M30" s="22" t="s">
        <v>14</v>
      </c>
      <c r="N30" s="23">
        <v>1</v>
      </c>
      <c r="O30" s="23">
        <v>100</v>
      </c>
      <c r="P30" s="24" t="s">
        <v>26</v>
      </c>
      <c r="Q30" s="24"/>
      <c r="R30" s="24"/>
      <c r="S30" s="24"/>
      <c r="T30" s="27" t="e">
        <f>#REF!*N30</f>
        <v>#REF!</v>
      </c>
      <c r="U30" s="28" t="e">
        <f t="shared" si="0"/>
        <v>#REF!</v>
      </c>
      <c r="V30" s="25" t="e">
        <f>#REF!*N30</f>
        <v>#REF!</v>
      </c>
      <c r="W30" s="26" t="e">
        <f t="shared" si="1"/>
        <v>#REF!</v>
      </c>
      <c r="X30" s="27">
        <v>5591.04</v>
      </c>
      <c r="Y30" s="253" t="e">
        <f>#REF!/X30-1</f>
        <v>#REF!</v>
      </c>
      <c r="Z30" s="371">
        <v>10656.65</v>
      </c>
    </row>
    <row r="31" spans="1:26" ht="14.4" x14ac:dyDescent="0.3">
      <c r="A31" s="19" t="s">
        <v>346</v>
      </c>
      <c r="B31" s="20" t="s">
        <v>25</v>
      </c>
      <c r="C31" s="21" t="s">
        <v>13</v>
      </c>
      <c r="D31" s="309">
        <v>460004</v>
      </c>
      <c r="E31" s="303" t="s">
        <v>221</v>
      </c>
      <c r="F31" s="22" t="s">
        <v>14</v>
      </c>
      <c r="G31" s="22" t="s">
        <v>14</v>
      </c>
      <c r="H31" s="23" t="s">
        <v>15</v>
      </c>
      <c r="I31" s="22" t="s">
        <v>14</v>
      </c>
      <c r="J31" s="22" t="s">
        <v>14</v>
      </c>
      <c r="K31" s="22" t="s">
        <v>14</v>
      </c>
      <c r="L31" s="22" t="s">
        <v>14</v>
      </c>
      <c r="M31" s="22" t="s">
        <v>14</v>
      </c>
      <c r="N31" s="23">
        <v>1</v>
      </c>
      <c r="O31" s="23">
        <v>56</v>
      </c>
      <c r="P31" s="24" t="s">
        <v>16</v>
      </c>
      <c r="Q31" s="24"/>
      <c r="R31" s="24"/>
      <c r="S31" s="24"/>
      <c r="T31" s="27" t="e">
        <f>#REF!*N31</f>
        <v>#REF!</v>
      </c>
      <c r="U31" s="28" t="e">
        <f t="shared" si="0"/>
        <v>#REF!</v>
      </c>
      <c r="V31" s="25" t="e">
        <f>#REF!*N31</f>
        <v>#REF!</v>
      </c>
      <c r="W31" s="26" t="e">
        <f t="shared" si="1"/>
        <v>#REF!</v>
      </c>
      <c r="X31" s="27">
        <v>21459.200000000001</v>
      </c>
      <c r="Y31" s="253" t="e">
        <f>#REF!/X31-1</f>
        <v>#REF!</v>
      </c>
      <c r="Z31" s="371">
        <v>40901.72</v>
      </c>
    </row>
    <row r="32" spans="1:26" ht="14.4" x14ac:dyDescent="0.3">
      <c r="A32" s="19" t="s">
        <v>346</v>
      </c>
      <c r="B32" s="20" t="s">
        <v>25</v>
      </c>
      <c r="C32" s="21" t="s">
        <v>13</v>
      </c>
      <c r="D32" s="309">
        <v>552100</v>
      </c>
      <c r="E32" s="303" t="s">
        <v>222</v>
      </c>
      <c r="F32" s="22" t="s">
        <v>14</v>
      </c>
      <c r="G32" s="22" t="s">
        <v>14</v>
      </c>
      <c r="H32" s="23" t="s">
        <v>17</v>
      </c>
      <c r="I32" s="22" t="s">
        <v>14</v>
      </c>
      <c r="J32" s="22" t="s">
        <v>14</v>
      </c>
      <c r="K32" s="22" t="s">
        <v>14</v>
      </c>
      <c r="L32" s="22" t="s">
        <v>14</v>
      </c>
      <c r="M32" s="22" t="s">
        <v>14</v>
      </c>
      <c r="N32" s="23">
        <v>1</v>
      </c>
      <c r="O32" s="23">
        <v>150</v>
      </c>
      <c r="P32" s="24" t="s">
        <v>26</v>
      </c>
      <c r="Q32" s="24"/>
      <c r="R32" s="24"/>
      <c r="S32" s="24"/>
      <c r="T32" s="27" t="e">
        <f>#REF!*N32</f>
        <v>#REF!</v>
      </c>
      <c r="U32" s="28" t="e">
        <f t="shared" si="0"/>
        <v>#REF!</v>
      </c>
      <c r="V32" s="25" t="e">
        <f>#REF!*N32</f>
        <v>#REF!</v>
      </c>
      <c r="W32" s="26" t="e">
        <f t="shared" si="1"/>
        <v>#REF!</v>
      </c>
      <c r="X32" s="27">
        <v>3893.12</v>
      </c>
      <c r="Y32" s="253" t="e">
        <f>#REF!/X32-1</f>
        <v>#REF!</v>
      </c>
      <c r="Z32" s="371">
        <v>7420.37</v>
      </c>
    </row>
    <row r="33" spans="1:26" ht="14.4" x14ac:dyDescent="0.3">
      <c r="A33" s="19" t="s">
        <v>346</v>
      </c>
      <c r="B33" s="20" t="s">
        <v>25</v>
      </c>
      <c r="C33" s="21" t="s">
        <v>13</v>
      </c>
      <c r="D33" s="309">
        <v>552108</v>
      </c>
      <c r="E33" s="303" t="s">
        <v>223</v>
      </c>
      <c r="F33" s="22" t="s">
        <v>14</v>
      </c>
      <c r="G33" s="22" t="s">
        <v>14</v>
      </c>
      <c r="H33" s="23" t="s">
        <v>19</v>
      </c>
      <c r="I33" s="22" t="s">
        <v>14</v>
      </c>
      <c r="J33" s="22" t="s">
        <v>14</v>
      </c>
      <c r="K33" s="22" t="s">
        <v>14</v>
      </c>
      <c r="L33" s="22" t="s">
        <v>14</v>
      </c>
      <c r="M33" s="22" t="s">
        <v>14</v>
      </c>
      <c r="N33" s="23">
        <v>1</v>
      </c>
      <c r="O33" s="23">
        <v>150</v>
      </c>
      <c r="P33" s="24" t="s">
        <v>26</v>
      </c>
      <c r="Q33" s="24"/>
      <c r="R33" s="24"/>
      <c r="S33" s="24"/>
      <c r="T33" s="27" t="e">
        <f>#REF!*N33</f>
        <v>#REF!</v>
      </c>
      <c r="U33" s="28" t="e">
        <f t="shared" si="0"/>
        <v>#REF!</v>
      </c>
      <c r="V33" s="25" t="e">
        <f>#REF!*N33</f>
        <v>#REF!</v>
      </c>
      <c r="W33" s="26" t="e">
        <f t="shared" si="1"/>
        <v>#REF!</v>
      </c>
      <c r="X33" s="27">
        <v>3893.12</v>
      </c>
      <c r="Y33" s="253" t="e">
        <f>#REF!/X33-1</f>
        <v>#REF!</v>
      </c>
      <c r="Z33" s="371">
        <v>7420.37</v>
      </c>
    </row>
    <row r="34" spans="1:26" ht="14.4" x14ac:dyDescent="0.3">
      <c r="A34" s="19" t="s">
        <v>346</v>
      </c>
      <c r="B34" s="20" t="s">
        <v>25</v>
      </c>
      <c r="C34" s="21" t="s">
        <v>13</v>
      </c>
      <c r="D34" s="309">
        <v>552200</v>
      </c>
      <c r="E34" s="303" t="s">
        <v>224</v>
      </c>
      <c r="F34" s="22" t="s">
        <v>14</v>
      </c>
      <c r="G34" s="22" t="s">
        <v>14</v>
      </c>
      <c r="H34" s="23" t="s">
        <v>17</v>
      </c>
      <c r="I34" s="22" t="s">
        <v>14</v>
      </c>
      <c r="J34" s="22" t="s">
        <v>14</v>
      </c>
      <c r="K34" s="22" t="s">
        <v>14</v>
      </c>
      <c r="L34" s="22" t="s">
        <v>14</v>
      </c>
      <c r="M34" s="22" t="s">
        <v>14</v>
      </c>
      <c r="N34" s="23">
        <v>1</v>
      </c>
      <c r="O34" s="23">
        <v>84</v>
      </c>
      <c r="P34" s="24" t="s">
        <v>16</v>
      </c>
      <c r="Q34" s="24"/>
      <c r="R34" s="24"/>
      <c r="S34" s="24"/>
      <c r="T34" s="27" t="e">
        <f>#REF!*N34</f>
        <v>#REF!</v>
      </c>
      <c r="U34" s="28" t="e">
        <f t="shared" si="0"/>
        <v>#REF!</v>
      </c>
      <c r="V34" s="25" t="e">
        <f>#REF!*N34</f>
        <v>#REF!</v>
      </c>
      <c r="W34" s="26" t="e">
        <f t="shared" si="1"/>
        <v>#REF!</v>
      </c>
      <c r="X34" s="27">
        <v>9968</v>
      </c>
      <c r="Y34" s="253" t="e">
        <f>#REF!/X34-1</f>
        <v>#REF!</v>
      </c>
      <c r="Z34" s="371">
        <v>18999.23</v>
      </c>
    </row>
    <row r="35" spans="1:26" ht="14.4" x14ac:dyDescent="0.3">
      <c r="A35" s="19" t="s">
        <v>346</v>
      </c>
      <c r="B35" s="20" t="s">
        <v>25</v>
      </c>
      <c r="C35" s="21" t="s">
        <v>13</v>
      </c>
      <c r="D35" s="309">
        <v>552208</v>
      </c>
      <c r="E35" s="303" t="s">
        <v>225</v>
      </c>
      <c r="F35" s="22" t="s">
        <v>14</v>
      </c>
      <c r="G35" s="22" t="s">
        <v>14</v>
      </c>
      <c r="H35" s="23" t="s">
        <v>19</v>
      </c>
      <c r="I35" s="22" t="s">
        <v>14</v>
      </c>
      <c r="J35" s="22" t="s">
        <v>14</v>
      </c>
      <c r="K35" s="22" t="s">
        <v>14</v>
      </c>
      <c r="L35" s="22" t="s">
        <v>14</v>
      </c>
      <c r="M35" s="22" t="s">
        <v>14</v>
      </c>
      <c r="N35" s="23">
        <v>1</v>
      </c>
      <c r="O35" s="23">
        <v>84</v>
      </c>
      <c r="P35" s="24" t="s">
        <v>16</v>
      </c>
      <c r="Q35" s="24"/>
      <c r="R35" s="24"/>
      <c r="S35" s="24"/>
      <c r="T35" s="27" t="e">
        <f>#REF!*N35</f>
        <v>#REF!</v>
      </c>
      <c r="U35" s="28" t="e">
        <f t="shared" si="0"/>
        <v>#REF!</v>
      </c>
      <c r="V35" s="25" t="e">
        <f>#REF!*N35</f>
        <v>#REF!</v>
      </c>
      <c r="W35" s="26" t="e">
        <f t="shared" si="1"/>
        <v>#REF!</v>
      </c>
      <c r="X35" s="27">
        <v>9968</v>
      </c>
      <c r="Y35" s="253" t="e">
        <f>#REF!/X35-1</f>
        <v>#REF!</v>
      </c>
      <c r="Z35" s="371">
        <v>18999.23</v>
      </c>
    </row>
    <row r="36" spans="1:26" ht="14.4" x14ac:dyDescent="0.3">
      <c r="A36" s="19" t="s">
        <v>346</v>
      </c>
      <c r="B36" s="20" t="s">
        <v>25</v>
      </c>
      <c r="C36" s="21" t="s">
        <v>13</v>
      </c>
      <c r="D36" s="309">
        <v>460005</v>
      </c>
      <c r="E36" s="303" t="s">
        <v>226</v>
      </c>
      <c r="F36" s="22" t="s">
        <v>14</v>
      </c>
      <c r="G36" s="22" t="s">
        <v>14</v>
      </c>
      <c r="H36" s="23" t="s">
        <v>15</v>
      </c>
      <c r="I36" s="22" t="s">
        <v>14</v>
      </c>
      <c r="J36" s="22" t="s">
        <v>14</v>
      </c>
      <c r="K36" s="22" t="s">
        <v>14</v>
      </c>
      <c r="L36" s="22" t="s">
        <v>14</v>
      </c>
      <c r="M36" s="22" t="s">
        <v>14</v>
      </c>
      <c r="N36" s="23">
        <v>1</v>
      </c>
      <c r="O36" s="23">
        <v>84</v>
      </c>
      <c r="P36" s="24" t="s">
        <v>16</v>
      </c>
      <c r="Q36" s="24"/>
      <c r="R36" s="24"/>
      <c r="S36" s="24"/>
      <c r="T36" s="27" t="e">
        <f>#REF!*N36</f>
        <v>#REF!</v>
      </c>
      <c r="U36" s="28" t="e">
        <f t="shared" si="0"/>
        <v>#REF!</v>
      </c>
      <c r="V36" s="25" t="e">
        <f>#REF!*N36</f>
        <v>#REF!</v>
      </c>
      <c r="W36" s="26" t="e">
        <f t="shared" si="1"/>
        <v>#REF!</v>
      </c>
      <c r="X36" s="27">
        <v>14963.2</v>
      </c>
      <c r="Y36" s="253" t="e">
        <f>#REF!/X36-1</f>
        <v>#REF!</v>
      </c>
      <c r="Z36" s="371">
        <v>28520.2</v>
      </c>
    </row>
    <row r="37" spans="1:26" ht="14.4" x14ac:dyDescent="0.3">
      <c r="A37" s="19" t="s">
        <v>346</v>
      </c>
      <c r="B37" s="20" t="s">
        <v>25</v>
      </c>
      <c r="C37" s="160" t="s">
        <v>21</v>
      </c>
      <c r="D37" s="309">
        <v>100288</v>
      </c>
      <c r="E37" s="303" t="s">
        <v>408</v>
      </c>
      <c r="F37" s="22" t="s">
        <v>206</v>
      </c>
      <c r="G37" s="23">
        <v>2</v>
      </c>
      <c r="H37" s="23" t="s">
        <v>17</v>
      </c>
      <c r="I37" s="23">
        <v>110</v>
      </c>
      <c r="J37" s="23" t="s">
        <v>106</v>
      </c>
      <c r="K37" s="23" t="s">
        <v>14</v>
      </c>
      <c r="L37" s="23" t="s">
        <v>14</v>
      </c>
      <c r="M37" s="23" t="s">
        <v>14</v>
      </c>
      <c r="N37" s="23">
        <v>21</v>
      </c>
      <c r="O37" s="23">
        <v>32</v>
      </c>
      <c r="P37" s="24" t="s">
        <v>26</v>
      </c>
      <c r="Q37" s="24"/>
      <c r="R37" s="24"/>
      <c r="S37" s="24"/>
      <c r="T37" s="27" t="e">
        <f>#REF!*N37</f>
        <v>#REF!</v>
      </c>
      <c r="U37" s="28" t="e">
        <f t="shared" si="0"/>
        <v>#REF!</v>
      </c>
      <c r="V37" s="25" t="e">
        <f>#REF!*N37</f>
        <v>#REF!</v>
      </c>
      <c r="W37" s="26" t="e">
        <f t="shared" si="1"/>
        <v>#REF!</v>
      </c>
      <c r="X37" s="27">
        <v>403.2</v>
      </c>
      <c r="Y37" s="253" t="e">
        <f>#REF!/X37-1</f>
        <v>#REF!</v>
      </c>
      <c r="Z37" s="371">
        <v>640.42999999999995</v>
      </c>
    </row>
    <row r="38" spans="1:26" ht="14.4" x14ac:dyDescent="0.3">
      <c r="A38" s="29" t="s">
        <v>376</v>
      </c>
      <c r="B38" s="30" t="s">
        <v>25</v>
      </c>
      <c r="C38" s="31" t="s">
        <v>21</v>
      </c>
      <c r="D38" s="191">
        <v>471150</v>
      </c>
      <c r="E38" s="328" t="s">
        <v>409</v>
      </c>
      <c r="F38" s="32" t="s">
        <v>204</v>
      </c>
      <c r="G38" s="32">
        <v>2</v>
      </c>
      <c r="H38" s="32" t="s">
        <v>17</v>
      </c>
      <c r="I38" s="32">
        <v>190</v>
      </c>
      <c r="J38" s="32" t="s">
        <v>107</v>
      </c>
      <c r="K38" s="32" t="s">
        <v>14</v>
      </c>
      <c r="L38" s="32" t="s">
        <v>14</v>
      </c>
      <c r="M38" s="32" t="s">
        <v>14</v>
      </c>
      <c r="N38" s="49">
        <v>21</v>
      </c>
      <c r="O38" s="49">
        <v>40</v>
      </c>
      <c r="P38" s="50" t="s">
        <v>23</v>
      </c>
      <c r="Q38" s="227" t="s">
        <v>14</v>
      </c>
      <c r="R38" s="50"/>
      <c r="S38" s="50"/>
      <c r="T38" s="51" t="e">
        <f>#REF!*N38</f>
        <v>#REF!</v>
      </c>
      <c r="U38" s="52" t="e">
        <f t="shared" si="0"/>
        <v>#REF!</v>
      </c>
      <c r="V38" s="53" t="e">
        <f>#REF!*N38</f>
        <v>#REF!</v>
      </c>
      <c r="W38" s="54" t="e">
        <f t="shared" si="1"/>
        <v>#REF!</v>
      </c>
      <c r="X38" s="51">
        <v>158.72999999999999</v>
      </c>
      <c r="Y38" s="256" t="e">
        <f>#REF!/X38-1</f>
        <v>#REF!</v>
      </c>
      <c r="Z38" s="336">
        <v>252.12</v>
      </c>
    </row>
    <row r="39" spans="1:26" ht="15" thickBot="1" x14ac:dyDescent="0.35">
      <c r="A39" s="39" t="s">
        <v>346</v>
      </c>
      <c r="B39" s="40" t="s">
        <v>25</v>
      </c>
      <c r="C39" s="124" t="s">
        <v>21</v>
      </c>
      <c r="D39" s="312">
        <v>471103</v>
      </c>
      <c r="E39" s="306" t="s">
        <v>410</v>
      </c>
      <c r="F39" s="42" t="s">
        <v>205</v>
      </c>
      <c r="G39" s="43">
        <v>2</v>
      </c>
      <c r="H39" s="43" t="s">
        <v>27</v>
      </c>
      <c r="I39" s="43">
        <v>190</v>
      </c>
      <c r="J39" s="43" t="s">
        <v>108</v>
      </c>
      <c r="K39" s="43" t="s">
        <v>14</v>
      </c>
      <c r="L39" s="43" t="s">
        <v>14</v>
      </c>
      <c r="M39" s="43" t="s">
        <v>14</v>
      </c>
      <c r="N39" s="43">
        <v>20</v>
      </c>
      <c r="O39" s="43">
        <v>36</v>
      </c>
      <c r="P39" s="44" t="s">
        <v>28</v>
      </c>
      <c r="Q39" s="44"/>
      <c r="R39" s="44"/>
      <c r="S39" s="44"/>
      <c r="T39" s="167" t="e">
        <f>#REF!*N39</f>
        <v>#REF!</v>
      </c>
      <c r="U39" s="164" t="e">
        <f t="shared" si="0"/>
        <v>#REF!</v>
      </c>
      <c r="V39" s="165" t="e">
        <f>#REF!*N39</f>
        <v>#REF!</v>
      </c>
      <c r="W39" s="166" t="e">
        <f t="shared" si="1"/>
        <v>#REF!</v>
      </c>
      <c r="X39" s="167">
        <v>344.96</v>
      </c>
      <c r="Y39" s="281" t="e">
        <f>#REF!/X39-1</f>
        <v>#REF!</v>
      </c>
      <c r="Z39" s="375">
        <v>547.91999999999996</v>
      </c>
    </row>
    <row r="40" spans="1:26" ht="14.4" x14ac:dyDescent="0.3">
      <c r="A40" s="55" t="s">
        <v>347</v>
      </c>
      <c r="B40" s="56" t="s">
        <v>29</v>
      </c>
      <c r="C40" s="57" t="s">
        <v>13</v>
      </c>
      <c r="D40" s="308">
        <v>553000</v>
      </c>
      <c r="E40" s="301" t="s">
        <v>227</v>
      </c>
      <c r="F40" s="58" t="s">
        <v>14</v>
      </c>
      <c r="G40" s="58" t="s">
        <v>14</v>
      </c>
      <c r="H40" s="59" t="s">
        <v>17</v>
      </c>
      <c r="I40" s="58" t="s">
        <v>14</v>
      </c>
      <c r="J40" s="58" t="s">
        <v>14</v>
      </c>
      <c r="K40" s="58" t="s">
        <v>14</v>
      </c>
      <c r="L40" s="58" t="s">
        <v>14</v>
      </c>
      <c r="M40" s="58" t="s">
        <v>14</v>
      </c>
      <c r="N40" s="59">
        <v>1</v>
      </c>
      <c r="O40" s="59">
        <v>72</v>
      </c>
      <c r="P40" s="60" t="s">
        <v>26</v>
      </c>
      <c r="Q40" s="60"/>
      <c r="R40" s="60"/>
      <c r="S40" s="60"/>
      <c r="T40" s="61" t="e">
        <f>#REF!*N40</f>
        <v>#REF!</v>
      </c>
      <c r="U40" s="62" t="e">
        <f t="shared" si="0"/>
        <v>#REF!</v>
      </c>
      <c r="V40" s="18" t="e">
        <f>#REF!*N40</f>
        <v>#REF!</v>
      </c>
      <c r="W40" s="63" t="e">
        <f t="shared" si="1"/>
        <v>#REF!</v>
      </c>
      <c r="X40" s="61">
        <v>5405.12</v>
      </c>
      <c r="Y40" s="257" t="e">
        <f>#REF!/X40-1</f>
        <v>#REF!</v>
      </c>
      <c r="Z40" s="374">
        <v>12877.85</v>
      </c>
    </row>
    <row r="41" spans="1:26" ht="14.4" x14ac:dyDescent="0.3">
      <c r="A41" s="19" t="s">
        <v>347</v>
      </c>
      <c r="B41" s="20" t="s">
        <v>29</v>
      </c>
      <c r="C41" s="21" t="s">
        <v>13</v>
      </c>
      <c r="D41" s="309">
        <v>553008</v>
      </c>
      <c r="E41" s="303" t="s">
        <v>228</v>
      </c>
      <c r="F41" s="22" t="s">
        <v>14</v>
      </c>
      <c r="G41" s="22" t="s">
        <v>14</v>
      </c>
      <c r="H41" s="23" t="s">
        <v>19</v>
      </c>
      <c r="I41" s="22" t="s">
        <v>14</v>
      </c>
      <c r="J41" s="22" t="s">
        <v>14</v>
      </c>
      <c r="K41" s="22" t="s">
        <v>14</v>
      </c>
      <c r="L41" s="22" t="s">
        <v>14</v>
      </c>
      <c r="M41" s="22" t="s">
        <v>14</v>
      </c>
      <c r="N41" s="23">
        <v>1</v>
      </c>
      <c r="O41" s="23">
        <v>72</v>
      </c>
      <c r="P41" s="24" t="s">
        <v>26</v>
      </c>
      <c r="Q41" s="24"/>
      <c r="R41" s="24"/>
      <c r="S41" s="24"/>
      <c r="T41" s="27" t="e">
        <f>#REF!*N41</f>
        <v>#REF!</v>
      </c>
      <c r="U41" s="28" t="e">
        <f t="shared" si="0"/>
        <v>#REF!</v>
      </c>
      <c r="V41" s="25" t="e">
        <f>#REF!*N41</f>
        <v>#REF!</v>
      </c>
      <c r="W41" s="26" t="e">
        <f t="shared" si="1"/>
        <v>#REF!</v>
      </c>
      <c r="X41" s="27">
        <v>5405.12</v>
      </c>
      <c r="Y41" s="253" t="e">
        <f>#REF!/X41-1</f>
        <v>#REF!</v>
      </c>
      <c r="Z41" s="371">
        <v>12877.85</v>
      </c>
    </row>
    <row r="42" spans="1:26" ht="14.4" x14ac:dyDescent="0.3">
      <c r="A42" s="19" t="s">
        <v>347</v>
      </c>
      <c r="B42" s="20" t="s">
        <v>29</v>
      </c>
      <c r="C42" s="21" t="s">
        <v>13</v>
      </c>
      <c r="D42" s="309">
        <v>553100</v>
      </c>
      <c r="E42" s="303" t="s">
        <v>229</v>
      </c>
      <c r="F42" s="22" t="s">
        <v>14</v>
      </c>
      <c r="G42" s="22" t="s">
        <v>14</v>
      </c>
      <c r="H42" s="23" t="s">
        <v>17</v>
      </c>
      <c r="I42" s="22" t="s">
        <v>14</v>
      </c>
      <c r="J42" s="22" t="s">
        <v>14</v>
      </c>
      <c r="K42" s="22" t="s">
        <v>14</v>
      </c>
      <c r="L42" s="22" t="s">
        <v>14</v>
      </c>
      <c r="M42" s="22" t="s">
        <v>14</v>
      </c>
      <c r="N42" s="23">
        <v>1</v>
      </c>
      <c r="O42" s="23">
        <v>108</v>
      </c>
      <c r="P42" s="24" t="s">
        <v>26</v>
      </c>
      <c r="Q42" s="24"/>
      <c r="R42" s="24"/>
      <c r="S42" s="24"/>
      <c r="T42" s="27" t="e">
        <f>#REF!*N42</f>
        <v>#REF!</v>
      </c>
      <c r="U42" s="28" t="e">
        <f t="shared" si="0"/>
        <v>#REF!</v>
      </c>
      <c r="V42" s="25" t="e">
        <f>#REF!*N42</f>
        <v>#REF!</v>
      </c>
      <c r="W42" s="26" t="e">
        <f t="shared" si="1"/>
        <v>#REF!</v>
      </c>
      <c r="X42" s="27">
        <v>2894.08</v>
      </c>
      <c r="Y42" s="253" t="e">
        <f>#REF!/X42-1</f>
        <v>#REF!</v>
      </c>
      <c r="Z42" s="371">
        <v>6895.22</v>
      </c>
    </row>
    <row r="43" spans="1:26" ht="14.4" x14ac:dyDescent="0.3">
      <c r="A43" s="19" t="s">
        <v>347</v>
      </c>
      <c r="B43" s="20" t="s">
        <v>29</v>
      </c>
      <c r="C43" s="21" t="s">
        <v>13</v>
      </c>
      <c r="D43" s="309">
        <v>553108</v>
      </c>
      <c r="E43" s="303" t="s">
        <v>230</v>
      </c>
      <c r="F43" s="22" t="s">
        <v>14</v>
      </c>
      <c r="G43" s="22" t="s">
        <v>14</v>
      </c>
      <c r="H43" s="23" t="s">
        <v>19</v>
      </c>
      <c r="I43" s="22" t="s">
        <v>14</v>
      </c>
      <c r="J43" s="22" t="s">
        <v>14</v>
      </c>
      <c r="K43" s="22" t="s">
        <v>14</v>
      </c>
      <c r="L43" s="22" t="s">
        <v>14</v>
      </c>
      <c r="M43" s="22" t="s">
        <v>14</v>
      </c>
      <c r="N43" s="23">
        <v>1</v>
      </c>
      <c r="O43" s="23">
        <v>108</v>
      </c>
      <c r="P43" s="24" t="s">
        <v>26</v>
      </c>
      <c r="Q43" s="24"/>
      <c r="R43" s="24"/>
      <c r="S43" s="24"/>
      <c r="T43" s="27" t="e">
        <f>#REF!*N43</f>
        <v>#REF!</v>
      </c>
      <c r="U43" s="28" t="e">
        <f t="shared" si="0"/>
        <v>#REF!</v>
      </c>
      <c r="V43" s="25" t="e">
        <f>#REF!*N43</f>
        <v>#REF!</v>
      </c>
      <c r="W43" s="26" t="e">
        <f t="shared" si="1"/>
        <v>#REF!</v>
      </c>
      <c r="X43" s="27">
        <v>2894.08</v>
      </c>
      <c r="Y43" s="253" t="e">
        <f>#REF!/X43-1</f>
        <v>#REF!</v>
      </c>
      <c r="Z43" s="371">
        <v>6895.22</v>
      </c>
    </row>
    <row r="44" spans="1:26" ht="14.4" x14ac:dyDescent="0.3">
      <c r="A44" s="29" t="s">
        <v>377</v>
      </c>
      <c r="B44" s="30" t="s">
        <v>29</v>
      </c>
      <c r="C44" s="120" t="s">
        <v>21</v>
      </c>
      <c r="D44" s="283">
        <v>133100</v>
      </c>
      <c r="E44" s="326" t="s">
        <v>411</v>
      </c>
      <c r="F44" s="32" t="s">
        <v>206</v>
      </c>
      <c r="G44" s="33">
        <v>2</v>
      </c>
      <c r="H44" s="33" t="s">
        <v>17</v>
      </c>
      <c r="I44" s="33">
        <v>200</v>
      </c>
      <c r="J44" s="33" t="s">
        <v>109</v>
      </c>
      <c r="K44" s="33" t="s">
        <v>14</v>
      </c>
      <c r="L44" s="33" t="s">
        <v>14</v>
      </c>
      <c r="M44" s="33" t="s">
        <v>14</v>
      </c>
      <c r="N44" s="33">
        <v>20</v>
      </c>
      <c r="O44" s="33">
        <v>40</v>
      </c>
      <c r="P44" s="34" t="s">
        <v>23</v>
      </c>
      <c r="Q44" s="34" t="s">
        <v>30</v>
      </c>
      <c r="R44" s="34" t="s">
        <v>177</v>
      </c>
      <c r="S44" s="34"/>
      <c r="T44" s="35" t="e">
        <f>#REF!*N44</f>
        <v>#REF!</v>
      </c>
      <c r="U44" s="36" t="e">
        <f t="shared" ref="U44" si="2">ROUND(T44*1.2,2)</f>
        <v>#REF!</v>
      </c>
      <c r="V44" s="37" t="e">
        <f>#REF!*N44</f>
        <v>#REF!</v>
      </c>
      <c r="W44" s="38" t="e">
        <f t="shared" ref="W44" si="3">ROUND(V44*1.2,2)</f>
        <v>#REF!</v>
      </c>
      <c r="X44" s="35">
        <v>139.86000000000001</v>
      </c>
      <c r="Y44" s="258" t="e">
        <f>#REF!/X44-1</f>
        <v>#REF!</v>
      </c>
      <c r="Z44" s="372">
        <v>222.14</v>
      </c>
    </row>
    <row r="45" spans="1:26" ht="14.4" x14ac:dyDescent="0.3">
      <c r="A45" s="29" t="s">
        <v>377</v>
      </c>
      <c r="B45" s="30" t="s">
        <v>29</v>
      </c>
      <c r="C45" s="120" t="s">
        <v>21</v>
      </c>
      <c r="D45" s="283">
        <v>290184</v>
      </c>
      <c r="E45" s="326" t="s">
        <v>412</v>
      </c>
      <c r="F45" s="32" t="s">
        <v>204</v>
      </c>
      <c r="G45" s="33">
        <v>2</v>
      </c>
      <c r="H45" s="33" t="s">
        <v>17</v>
      </c>
      <c r="I45" s="33">
        <v>200</v>
      </c>
      <c r="J45" s="33" t="s">
        <v>109</v>
      </c>
      <c r="K45" s="33" t="s">
        <v>14</v>
      </c>
      <c r="L45" s="33" t="s">
        <v>14</v>
      </c>
      <c r="M45" s="33" t="s">
        <v>14</v>
      </c>
      <c r="N45" s="33">
        <v>20</v>
      </c>
      <c r="O45" s="33">
        <v>40</v>
      </c>
      <c r="P45" s="34" t="s">
        <v>23</v>
      </c>
      <c r="Q45" s="34" t="s">
        <v>30</v>
      </c>
      <c r="R45" s="34" t="s">
        <v>177</v>
      </c>
      <c r="S45" s="34"/>
      <c r="T45" s="35" t="e">
        <f>#REF!*N45</f>
        <v>#REF!</v>
      </c>
      <c r="U45" s="36" t="e">
        <f t="shared" si="0"/>
        <v>#REF!</v>
      </c>
      <c r="V45" s="37" t="e">
        <f>#REF!*N45</f>
        <v>#REF!</v>
      </c>
      <c r="W45" s="38" t="e">
        <f t="shared" si="1"/>
        <v>#REF!</v>
      </c>
      <c r="X45" s="35">
        <v>107.67</v>
      </c>
      <c r="Y45" s="254" t="e">
        <f>#REF!/X45-1</f>
        <v>#REF!</v>
      </c>
      <c r="Z45" s="372">
        <v>171.01</v>
      </c>
    </row>
    <row r="46" spans="1:26" ht="15" thickBot="1" x14ac:dyDescent="0.35">
      <c r="A46" s="29" t="s">
        <v>377</v>
      </c>
      <c r="B46" s="68" t="s">
        <v>29</v>
      </c>
      <c r="C46" s="98" t="s">
        <v>21</v>
      </c>
      <c r="D46" s="284">
        <v>120108</v>
      </c>
      <c r="E46" s="327" t="s">
        <v>413</v>
      </c>
      <c r="F46" s="70" t="s">
        <v>205</v>
      </c>
      <c r="G46" s="71">
        <v>1</v>
      </c>
      <c r="H46" s="71" t="s">
        <v>17</v>
      </c>
      <c r="I46" s="71">
        <v>250</v>
      </c>
      <c r="J46" s="71" t="s">
        <v>109</v>
      </c>
      <c r="K46" s="71" t="s">
        <v>14</v>
      </c>
      <c r="L46" s="71" t="s">
        <v>14</v>
      </c>
      <c r="M46" s="71" t="s">
        <v>14</v>
      </c>
      <c r="N46" s="71">
        <v>20</v>
      </c>
      <c r="O46" s="71">
        <v>40</v>
      </c>
      <c r="P46" s="72" t="s">
        <v>23</v>
      </c>
      <c r="Q46" s="72" t="s">
        <v>30</v>
      </c>
      <c r="R46" s="72"/>
      <c r="S46" s="72"/>
      <c r="T46" s="73" t="e">
        <f>#REF!*N46</f>
        <v>#REF!</v>
      </c>
      <c r="U46" s="74" t="e">
        <f t="shared" si="0"/>
        <v>#REF!</v>
      </c>
      <c r="V46" s="75" t="e">
        <f>#REF!*N46</f>
        <v>#REF!</v>
      </c>
      <c r="W46" s="76" t="e">
        <f t="shared" si="1"/>
        <v>#REF!</v>
      </c>
      <c r="X46" s="73">
        <v>91.02</v>
      </c>
      <c r="Y46" s="255" t="e">
        <f>#REF!/X46-1</f>
        <v>#REF!</v>
      </c>
      <c r="Z46" s="373">
        <v>144.58000000000001</v>
      </c>
    </row>
    <row r="47" spans="1:26" ht="15" thickBot="1" x14ac:dyDescent="0.35">
      <c r="A47" s="115" t="s">
        <v>348</v>
      </c>
      <c r="B47" s="116" t="s">
        <v>31</v>
      </c>
      <c r="C47" s="117" t="s">
        <v>21</v>
      </c>
      <c r="D47" s="298">
        <v>100585</v>
      </c>
      <c r="E47" s="299" t="s">
        <v>414</v>
      </c>
      <c r="F47" s="119" t="s">
        <v>205</v>
      </c>
      <c r="G47" s="118">
        <v>1</v>
      </c>
      <c r="H47" s="118" t="s">
        <v>17</v>
      </c>
      <c r="I47" s="118">
        <v>410</v>
      </c>
      <c r="J47" s="118" t="s">
        <v>110</v>
      </c>
      <c r="K47" s="118" t="s">
        <v>14</v>
      </c>
      <c r="L47" s="118" t="s">
        <v>14</v>
      </c>
      <c r="M47" s="118" t="s">
        <v>14</v>
      </c>
      <c r="N47" s="118">
        <v>12</v>
      </c>
      <c r="O47" s="118">
        <v>45</v>
      </c>
      <c r="P47" s="135" t="s">
        <v>26</v>
      </c>
      <c r="Q47" s="135"/>
      <c r="R47" s="135"/>
      <c r="S47" s="135"/>
      <c r="T47" s="230" t="e">
        <f>#REF!*N47</f>
        <v>#REF!</v>
      </c>
      <c r="U47" s="231" t="e">
        <f t="shared" si="0"/>
        <v>#REF!</v>
      </c>
      <c r="V47" s="225" t="e">
        <f>#REF!*N47</f>
        <v>#REF!</v>
      </c>
      <c r="W47" s="232" t="e">
        <f t="shared" si="1"/>
        <v>#REF!</v>
      </c>
      <c r="X47" s="230">
        <v>723.52</v>
      </c>
      <c r="Y47" s="259" t="e">
        <f>#REF!/X47-1</f>
        <v>#REF!</v>
      </c>
      <c r="Z47" s="376">
        <v>1149.2</v>
      </c>
    </row>
    <row r="48" spans="1:26" ht="15" thickBot="1" x14ac:dyDescent="0.35">
      <c r="A48" s="203" t="s">
        <v>32</v>
      </c>
      <c r="B48" s="168"/>
      <c r="C48" s="169"/>
      <c r="D48" s="185"/>
      <c r="E48" s="170"/>
      <c r="F48" s="185"/>
      <c r="G48" s="185"/>
      <c r="H48" s="185"/>
      <c r="I48" s="186"/>
      <c r="J48" s="186"/>
      <c r="K48" s="186"/>
      <c r="L48" s="186"/>
      <c r="M48" s="186"/>
      <c r="N48" s="185"/>
      <c r="O48" s="185"/>
      <c r="P48" s="185"/>
      <c r="Q48" s="185"/>
      <c r="R48" s="185"/>
      <c r="S48" s="185"/>
      <c r="T48" s="188"/>
      <c r="U48" s="188"/>
      <c r="V48" s="188"/>
      <c r="W48" s="189"/>
      <c r="X48" s="187"/>
      <c r="Y48" s="260"/>
      <c r="Z48" s="377"/>
    </row>
    <row r="49" spans="1:26" ht="14.4" x14ac:dyDescent="0.3">
      <c r="A49" s="55" t="s">
        <v>349</v>
      </c>
      <c r="B49" s="56" t="s">
        <v>33</v>
      </c>
      <c r="C49" s="57" t="s">
        <v>13</v>
      </c>
      <c r="D49" s="308">
        <v>554000</v>
      </c>
      <c r="E49" s="301" t="s">
        <v>231</v>
      </c>
      <c r="F49" s="58" t="s">
        <v>14</v>
      </c>
      <c r="G49" s="58" t="s">
        <v>14</v>
      </c>
      <c r="H49" s="59" t="s">
        <v>17</v>
      </c>
      <c r="I49" s="58" t="s">
        <v>14</v>
      </c>
      <c r="J49" s="58" t="s">
        <v>14</v>
      </c>
      <c r="K49" s="58" t="s">
        <v>14</v>
      </c>
      <c r="L49" s="58" t="s">
        <v>14</v>
      </c>
      <c r="M49" s="58" t="s">
        <v>14</v>
      </c>
      <c r="N49" s="59">
        <v>1</v>
      </c>
      <c r="O49" s="59">
        <v>65</v>
      </c>
      <c r="P49" s="60" t="s">
        <v>18</v>
      </c>
      <c r="Q49" s="60"/>
      <c r="R49" s="60"/>
      <c r="S49" s="60"/>
      <c r="T49" s="61" t="e">
        <f>#REF!*N49</f>
        <v>#REF!</v>
      </c>
      <c r="U49" s="62" t="e">
        <f t="shared" ref="U49:U83" si="4">ROUND(T49*1.2,2)</f>
        <v>#REF!</v>
      </c>
      <c r="V49" s="18" t="e">
        <f>#REF!*N49</f>
        <v>#REF!</v>
      </c>
      <c r="W49" s="63" t="e">
        <f t="shared" ref="W49:W83" si="5">ROUND(V49*1.2,2)</f>
        <v>#REF!</v>
      </c>
      <c r="X49" s="61">
        <v>5302.08</v>
      </c>
      <c r="Y49" s="257" t="e">
        <f>#REF!/X49-1</f>
        <v>#REF!</v>
      </c>
      <c r="Z49" s="374">
        <v>12632.35</v>
      </c>
    </row>
    <row r="50" spans="1:26" ht="14.4" x14ac:dyDescent="0.3">
      <c r="A50" s="19" t="s">
        <v>349</v>
      </c>
      <c r="B50" s="20" t="s">
        <v>33</v>
      </c>
      <c r="C50" s="21" t="s">
        <v>13</v>
      </c>
      <c r="D50" s="309">
        <v>554008</v>
      </c>
      <c r="E50" s="303" t="s">
        <v>232</v>
      </c>
      <c r="F50" s="22" t="s">
        <v>14</v>
      </c>
      <c r="G50" s="22" t="s">
        <v>14</v>
      </c>
      <c r="H50" s="23" t="s">
        <v>19</v>
      </c>
      <c r="I50" s="22" t="s">
        <v>14</v>
      </c>
      <c r="J50" s="22" t="s">
        <v>14</v>
      </c>
      <c r="K50" s="22" t="s">
        <v>14</v>
      </c>
      <c r="L50" s="22" t="s">
        <v>14</v>
      </c>
      <c r="M50" s="22" t="s">
        <v>14</v>
      </c>
      <c r="N50" s="23">
        <v>1</v>
      </c>
      <c r="O50" s="23">
        <v>65</v>
      </c>
      <c r="P50" s="24" t="s">
        <v>18</v>
      </c>
      <c r="Q50" s="24"/>
      <c r="R50" s="24"/>
      <c r="S50" s="24"/>
      <c r="T50" s="27" t="e">
        <f>#REF!*N50</f>
        <v>#REF!</v>
      </c>
      <c r="U50" s="28" t="e">
        <f t="shared" si="4"/>
        <v>#REF!</v>
      </c>
      <c r="V50" s="25" t="e">
        <f>#REF!*N50</f>
        <v>#REF!</v>
      </c>
      <c r="W50" s="26" t="e">
        <f t="shared" si="5"/>
        <v>#REF!</v>
      </c>
      <c r="X50" s="27">
        <v>5302.08</v>
      </c>
      <c r="Y50" s="253" t="e">
        <f>#REF!/X50-1</f>
        <v>#REF!</v>
      </c>
      <c r="Z50" s="371">
        <v>12632.35</v>
      </c>
    </row>
    <row r="51" spans="1:26" ht="15" thickBot="1" x14ac:dyDescent="0.35">
      <c r="A51" s="67" t="s">
        <v>189</v>
      </c>
      <c r="B51" s="68" t="s">
        <v>33</v>
      </c>
      <c r="C51" s="69" t="s">
        <v>21</v>
      </c>
      <c r="D51" s="284">
        <v>120195</v>
      </c>
      <c r="E51" s="327" t="s">
        <v>233</v>
      </c>
      <c r="F51" s="70" t="s">
        <v>205</v>
      </c>
      <c r="G51" s="71">
        <v>1</v>
      </c>
      <c r="H51" s="71" t="s">
        <v>17</v>
      </c>
      <c r="I51" s="70" t="s">
        <v>14</v>
      </c>
      <c r="J51" s="71" t="s">
        <v>14</v>
      </c>
      <c r="K51" s="71">
        <v>1</v>
      </c>
      <c r="L51" s="71" t="s">
        <v>384</v>
      </c>
      <c r="M51" s="71" t="s">
        <v>14</v>
      </c>
      <c r="N51" s="71">
        <v>6</v>
      </c>
      <c r="O51" s="71">
        <v>48</v>
      </c>
      <c r="P51" s="72" t="s">
        <v>23</v>
      </c>
      <c r="Q51" s="72" t="s">
        <v>30</v>
      </c>
      <c r="R51" s="72"/>
      <c r="S51" s="72"/>
      <c r="T51" s="73" t="e">
        <f>#REF!*N51</f>
        <v>#REF!</v>
      </c>
      <c r="U51" s="74" t="e">
        <f t="shared" si="4"/>
        <v>#REF!</v>
      </c>
      <c r="V51" s="75" t="e">
        <f>#REF!*N51</f>
        <v>#REF!</v>
      </c>
      <c r="W51" s="76" t="e">
        <f t="shared" si="5"/>
        <v>#REF!</v>
      </c>
      <c r="X51" s="73">
        <v>220.89</v>
      </c>
      <c r="Y51" s="255" t="e">
        <f>#REF!/X51-1</f>
        <v>#REF!</v>
      </c>
      <c r="Z51" s="373">
        <v>350.86</v>
      </c>
    </row>
    <row r="52" spans="1:26" ht="14.4" x14ac:dyDescent="0.3">
      <c r="A52" s="55" t="s">
        <v>350</v>
      </c>
      <c r="B52" s="56" t="s">
        <v>34</v>
      </c>
      <c r="C52" s="57" t="s">
        <v>13</v>
      </c>
      <c r="D52" s="308">
        <v>555000</v>
      </c>
      <c r="E52" s="301" t="s">
        <v>234</v>
      </c>
      <c r="F52" s="58" t="s">
        <v>14</v>
      </c>
      <c r="G52" s="58" t="s">
        <v>14</v>
      </c>
      <c r="H52" s="59" t="s">
        <v>17</v>
      </c>
      <c r="I52" s="58" t="s">
        <v>14</v>
      </c>
      <c r="J52" s="58" t="s">
        <v>14</v>
      </c>
      <c r="K52" s="58" t="s">
        <v>14</v>
      </c>
      <c r="L52" s="58" t="s">
        <v>14</v>
      </c>
      <c r="M52" s="58" t="s">
        <v>14</v>
      </c>
      <c r="N52" s="59">
        <v>1</v>
      </c>
      <c r="O52" s="59">
        <v>108</v>
      </c>
      <c r="P52" s="60" t="s">
        <v>18</v>
      </c>
      <c r="Q52" s="60"/>
      <c r="R52" s="60"/>
      <c r="S52" s="60"/>
      <c r="T52" s="61" t="e">
        <f>#REF!*N52</f>
        <v>#REF!</v>
      </c>
      <c r="U52" s="62" t="e">
        <f t="shared" si="4"/>
        <v>#REF!</v>
      </c>
      <c r="V52" s="18" t="e">
        <f>#REF!*N52</f>
        <v>#REF!</v>
      </c>
      <c r="W52" s="63" t="e">
        <f t="shared" si="5"/>
        <v>#REF!</v>
      </c>
      <c r="X52" s="61">
        <v>3913.28</v>
      </c>
      <c r="Y52" s="257" t="e">
        <f>#REF!/X52-1</f>
        <v>#REF!</v>
      </c>
      <c r="Z52" s="374">
        <v>6215.66</v>
      </c>
    </row>
    <row r="53" spans="1:26" ht="14.4" x14ac:dyDescent="0.3">
      <c r="A53" s="19" t="s">
        <v>350</v>
      </c>
      <c r="B53" s="20" t="s">
        <v>34</v>
      </c>
      <c r="C53" s="21" t="s">
        <v>13</v>
      </c>
      <c r="D53" s="309">
        <v>555008</v>
      </c>
      <c r="E53" s="303" t="s">
        <v>235</v>
      </c>
      <c r="F53" s="22" t="s">
        <v>14</v>
      </c>
      <c r="G53" s="22" t="s">
        <v>14</v>
      </c>
      <c r="H53" s="23" t="s">
        <v>19</v>
      </c>
      <c r="I53" s="22" t="s">
        <v>14</v>
      </c>
      <c r="J53" s="22" t="s">
        <v>14</v>
      </c>
      <c r="K53" s="22" t="s">
        <v>14</v>
      </c>
      <c r="L53" s="22" t="s">
        <v>14</v>
      </c>
      <c r="M53" s="22" t="s">
        <v>14</v>
      </c>
      <c r="N53" s="23">
        <v>1</v>
      </c>
      <c r="O53" s="23">
        <v>108</v>
      </c>
      <c r="P53" s="24" t="s">
        <v>18</v>
      </c>
      <c r="Q53" s="24"/>
      <c r="R53" s="24"/>
      <c r="S53" s="24"/>
      <c r="T53" s="27" t="e">
        <f>#REF!*N53</f>
        <v>#REF!</v>
      </c>
      <c r="U53" s="28" t="e">
        <f t="shared" si="4"/>
        <v>#REF!</v>
      </c>
      <c r="V53" s="25" t="e">
        <f>#REF!*N53</f>
        <v>#REF!</v>
      </c>
      <c r="W53" s="26" t="e">
        <f t="shared" si="5"/>
        <v>#REF!</v>
      </c>
      <c r="X53" s="27">
        <v>3913.28</v>
      </c>
      <c r="Y53" s="253" t="e">
        <f>#REF!/X53-1</f>
        <v>#REF!</v>
      </c>
      <c r="Z53" s="371">
        <v>6215.66</v>
      </c>
    </row>
    <row r="54" spans="1:26" ht="14.4" x14ac:dyDescent="0.3">
      <c r="A54" s="19" t="s">
        <v>350</v>
      </c>
      <c r="B54" s="20" t="s">
        <v>34</v>
      </c>
      <c r="C54" s="21" t="s">
        <v>13</v>
      </c>
      <c r="D54" s="309">
        <v>460006</v>
      </c>
      <c r="E54" s="303" t="s">
        <v>236</v>
      </c>
      <c r="F54" s="22" t="s">
        <v>14</v>
      </c>
      <c r="G54" s="22" t="s">
        <v>14</v>
      </c>
      <c r="H54" s="23" t="s">
        <v>15</v>
      </c>
      <c r="I54" s="22" t="s">
        <v>14</v>
      </c>
      <c r="J54" s="22" t="s">
        <v>14</v>
      </c>
      <c r="K54" s="22" t="s">
        <v>14</v>
      </c>
      <c r="L54" s="22" t="s">
        <v>14</v>
      </c>
      <c r="M54" s="22" t="s">
        <v>14</v>
      </c>
      <c r="N54" s="23">
        <v>1</v>
      </c>
      <c r="O54" s="23">
        <v>88</v>
      </c>
      <c r="P54" s="24" t="s">
        <v>16</v>
      </c>
      <c r="Q54" s="24"/>
      <c r="R54" s="24"/>
      <c r="S54" s="24"/>
      <c r="T54" s="27" t="e">
        <f>#REF!*N54</f>
        <v>#REF!</v>
      </c>
      <c r="U54" s="28" t="e">
        <f t="shared" si="4"/>
        <v>#REF!</v>
      </c>
      <c r="V54" s="25" t="e">
        <f>#REF!*N54</f>
        <v>#REF!</v>
      </c>
      <c r="W54" s="26" t="e">
        <f t="shared" si="5"/>
        <v>#REF!</v>
      </c>
      <c r="X54" s="27">
        <v>17136</v>
      </c>
      <c r="Y54" s="253" t="e">
        <f>#REF!/X54-1</f>
        <v>#REF!</v>
      </c>
      <c r="Z54" s="371">
        <v>27218</v>
      </c>
    </row>
    <row r="55" spans="1:26" ht="14.4" x14ac:dyDescent="0.3">
      <c r="A55" s="19" t="s">
        <v>350</v>
      </c>
      <c r="B55" s="20" t="s">
        <v>34</v>
      </c>
      <c r="C55" s="21" t="s">
        <v>13</v>
      </c>
      <c r="D55" s="309">
        <v>555500</v>
      </c>
      <c r="E55" s="303" t="s">
        <v>237</v>
      </c>
      <c r="F55" s="22" t="s">
        <v>14</v>
      </c>
      <c r="G55" s="22" t="s">
        <v>14</v>
      </c>
      <c r="H55" s="23" t="s">
        <v>17</v>
      </c>
      <c r="I55" s="22" t="s">
        <v>14</v>
      </c>
      <c r="J55" s="22" t="s">
        <v>14</v>
      </c>
      <c r="K55" s="22" t="s">
        <v>14</v>
      </c>
      <c r="L55" s="22" t="s">
        <v>14</v>
      </c>
      <c r="M55" s="22" t="s">
        <v>14</v>
      </c>
      <c r="N55" s="23">
        <v>1</v>
      </c>
      <c r="O55" s="23">
        <v>84</v>
      </c>
      <c r="P55" s="24" t="s">
        <v>35</v>
      </c>
      <c r="Q55" s="24"/>
      <c r="R55" s="24"/>
      <c r="S55" s="24"/>
      <c r="T55" s="27" t="e">
        <f>#REF!*N55</f>
        <v>#REF!</v>
      </c>
      <c r="U55" s="28" t="e">
        <f t="shared" si="4"/>
        <v>#REF!</v>
      </c>
      <c r="V55" s="25" t="e">
        <f>#REF!*N55</f>
        <v>#REF!</v>
      </c>
      <c r="W55" s="26" t="e">
        <f t="shared" si="5"/>
        <v>#REF!</v>
      </c>
      <c r="X55" s="27">
        <v>7125.44</v>
      </c>
      <c r="Y55" s="253" t="e">
        <f>#REF!/X55-1</f>
        <v>#REF!</v>
      </c>
      <c r="Z55" s="371">
        <v>16976.560000000001</v>
      </c>
    </row>
    <row r="56" spans="1:26" ht="14.4" x14ac:dyDescent="0.3">
      <c r="A56" s="19" t="s">
        <v>350</v>
      </c>
      <c r="B56" s="20" t="s">
        <v>34</v>
      </c>
      <c r="C56" s="21" t="s">
        <v>13</v>
      </c>
      <c r="D56" s="309">
        <v>555508</v>
      </c>
      <c r="E56" s="303" t="s">
        <v>238</v>
      </c>
      <c r="F56" s="22" t="s">
        <v>14</v>
      </c>
      <c r="G56" s="22" t="s">
        <v>14</v>
      </c>
      <c r="H56" s="23" t="s">
        <v>19</v>
      </c>
      <c r="I56" s="22" t="s">
        <v>14</v>
      </c>
      <c r="J56" s="22" t="s">
        <v>14</v>
      </c>
      <c r="K56" s="22" t="s">
        <v>14</v>
      </c>
      <c r="L56" s="22" t="s">
        <v>14</v>
      </c>
      <c r="M56" s="22" t="s">
        <v>14</v>
      </c>
      <c r="N56" s="23">
        <v>1</v>
      </c>
      <c r="O56" s="23">
        <v>84</v>
      </c>
      <c r="P56" s="24" t="s">
        <v>35</v>
      </c>
      <c r="Q56" s="24"/>
      <c r="R56" s="24"/>
      <c r="S56" s="24"/>
      <c r="T56" s="27" t="e">
        <f>#REF!*N56</f>
        <v>#REF!</v>
      </c>
      <c r="U56" s="28" t="e">
        <f t="shared" si="4"/>
        <v>#REF!</v>
      </c>
      <c r="V56" s="25" t="e">
        <f>#REF!*N56</f>
        <v>#REF!</v>
      </c>
      <c r="W56" s="26" t="e">
        <f t="shared" si="5"/>
        <v>#REF!</v>
      </c>
      <c r="X56" s="27">
        <v>7125.44</v>
      </c>
      <c r="Y56" s="253" t="e">
        <f>#REF!/X56-1</f>
        <v>#REF!</v>
      </c>
      <c r="Z56" s="371">
        <v>16976.560000000001</v>
      </c>
    </row>
    <row r="57" spans="1:26" ht="14.4" x14ac:dyDescent="0.3">
      <c r="A57" s="29" t="s">
        <v>190</v>
      </c>
      <c r="B57" s="30" t="s">
        <v>34</v>
      </c>
      <c r="C57" s="120" t="s">
        <v>21</v>
      </c>
      <c r="D57" s="283">
        <v>120243</v>
      </c>
      <c r="E57" s="326" t="s">
        <v>239</v>
      </c>
      <c r="F57" s="32" t="s">
        <v>206</v>
      </c>
      <c r="G57" s="33">
        <v>2</v>
      </c>
      <c r="H57" s="33" t="s">
        <v>17</v>
      </c>
      <c r="I57" s="172">
        <v>1214</v>
      </c>
      <c r="J57" s="172" t="s">
        <v>386</v>
      </c>
      <c r="K57" s="33">
        <v>1</v>
      </c>
      <c r="L57" s="33" t="s">
        <v>385</v>
      </c>
      <c r="M57" s="33" t="s">
        <v>14</v>
      </c>
      <c r="N57" s="33">
        <v>12</v>
      </c>
      <c r="O57" s="33">
        <v>36</v>
      </c>
      <c r="P57" s="34" t="s">
        <v>23</v>
      </c>
      <c r="Q57" s="34" t="s">
        <v>22</v>
      </c>
      <c r="R57" s="34" t="s">
        <v>177</v>
      </c>
      <c r="S57" s="34"/>
      <c r="T57" s="35" t="e">
        <f>#REF!*N57</f>
        <v>#REF!</v>
      </c>
      <c r="U57" s="36" t="e">
        <f t="shared" si="4"/>
        <v>#REF!</v>
      </c>
      <c r="V57" s="37" t="e">
        <f>#REF!*N57</f>
        <v>#REF!</v>
      </c>
      <c r="W57" s="38" t="e">
        <f t="shared" si="5"/>
        <v>#REF!</v>
      </c>
      <c r="X57" s="35">
        <v>190.92</v>
      </c>
      <c r="Y57" s="254" t="e">
        <f>#REF!/X57-1</f>
        <v>#REF!</v>
      </c>
      <c r="Z57" s="372">
        <v>303.25</v>
      </c>
    </row>
    <row r="58" spans="1:26" ht="14.4" x14ac:dyDescent="0.3">
      <c r="A58" s="29" t="s">
        <v>190</v>
      </c>
      <c r="B58" s="30" t="s">
        <v>34</v>
      </c>
      <c r="C58" s="31" t="s">
        <v>21</v>
      </c>
      <c r="D58" s="283">
        <v>120231</v>
      </c>
      <c r="E58" s="326" t="s">
        <v>240</v>
      </c>
      <c r="F58" s="32" t="s">
        <v>204</v>
      </c>
      <c r="G58" s="33">
        <v>2</v>
      </c>
      <c r="H58" s="33" t="s">
        <v>17</v>
      </c>
      <c r="I58" s="172">
        <v>1214</v>
      </c>
      <c r="J58" s="172" t="s">
        <v>386</v>
      </c>
      <c r="K58" s="33">
        <v>1</v>
      </c>
      <c r="L58" s="33" t="s">
        <v>385</v>
      </c>
      <c r="M58" s="33" t="s">
        <v>14</v>
      </c>
      <c r="N58" s="33">
        <v>12</v>
      </c>
      <c r="O58" s="33">
        <v>42</v>
      </c>
      <c r="P58" s="34" t="s">
        <v>23</v>
      </c>
      <c r="Q58" s="34" t="s">
        <v>22</v>
      </c>
      <c r="R58" s="34" t="s">
        <v>177</v>
      </c>
      <c r="S58" s="34"/>
      <c r="T58" s="35" t="e">
        <f>#REF!*N58</f>
        <v>#REF!</v>
      </c>
      <c r="U58" s="36" t="e">
        <f t="shared" si="4"/>
        <v>#REF!</v>
      </c>
      <c r="V58" s="37" t="e">
        <f>#REF!*N58</f>
        <v>#REF!</v>
      </c>
      <c r="W58" s="38" t="e">
        <f t="shared" si="5"/>
        <v>#REF!</v>
      </c>
      <c r="X58" s="35">
        <v>146.52000000000001</v>
      </c>
      <c r="Y58" s="254" t="e">
        <f>#REF!/X58-1</f>
        <v>#REF!</v>
      </c>
      <c r="Z58" s="372">
        <v>232.73</v>
      </c>
    </row>
    <row r="59" spans="1:26" ht="15" thickBot="1" x14ac:dyDescent="0.35">
      <c r="A59" s="29" t="s">
        <v>190</v>
      </c>
      <c r="B59" s="68" t="s">
        <v>34</v>
      </c>
      <c r="C59" s="98" t="s">
        <v>21</v>
      </c>
      <c r="D59" s="284">
        <v>120197</v>
      </c>
      <c r="E59" s="327" t="s">
        <v>241</v>
      </c>
      <c r="F59" s="70" t="s">
        <v>205</v>
      </c>
      <c r="G59" s="71">
        <v>1</v>
      </c>
      <c r="H59" s="71" t="s">
        <v>17</v>
      </c>
      <c r="I59" s="70" t="s">
        <v>14</v>
      </c>
      <c r="J59" s="70" t="s">
        <v>14</v>
      </c>
      <c r="K59" s="71">
        <v>1</v>
      </c>
      <c r="L59" s="71" t="s">
        <v>387</v>
      </c>
      <c r="M59" s="71" t="s">
        <v>14</v>
      </c>
      <c r="N59" s="71">
        <v>12</v>
      </c>
      <c r="O59" s="71">
        <v>55</v>
      </c>
      <c r="P59" s="72" t="s">
        <v>23</v>
      </c>
      <c r="Q59" s="72" t="s">
        <v>30</v>
      </c>
      <c r="R59" s="72"/>
      <c r="S59" s="72"/>
      <c r="T59" s="73" t="e">
        <f>#REF!*N59</f>
        <v>#REF!</v>
      </c>
      <c r="U59" s="74" t="e">
        <f t="shared" si="4"/>
        <v>#REF!</v>
      </c>
      <c r="V59" s="75" t="e">
        <f>#REF!*N59</f>
        <v>#REF!</v>
      </c>
      <c r="W59" s="76" t="e">
        <f t="shared" si="5"/>
        <v>#REF!</v>
      </c>
      <c r="X59" s="73">
        <v>86.03</v>
      </c>
      <c r="Y59" s="255" t="e">
        <f>#REF!/X59-1</f>
        <v>#REF!</v>
      </c>
      <c r="Z59" s="373">
        <v>136.63999999999999</v>
      </c>
    </row>
    <row r="60" spans="1:26" ht="14.4" x14ac:dyDescent="0.3">
      <c r="A60" s="55" t="s">
        <v>351</v>
      </c>
      <c r="B60" s="56" t="s">
        <v>36</v>
      </c>
      <c r="C60" s="57" t="s">
        <v>13</v>
      </c>
      <c r="D60" s="300">
        <v>556000</v>
      </c>
      <c r="E60" s="301" t="s">
        <v>242</v>
      </c>
      <c r="F60" s="58" t="s">
        <v>14</v>
      </c>
      <c r="G60" s="58" t="s">
        <v>14</v>
      </c>
      <c r="H60" s="59" t="s">
        <v>17</v>
      </c>
      <c r="I60" s="58" t="s">
        <v>14</v>
      </c>
      <c r="J60" s="58" t="s">
        <v>14</v>
      </c>
      <c r="K60" s="58" t="s">
        <v>14</v>
      </c>
      <c r="L60" s="58" t="s">
        <v>14</v>
      </c>
      <c r="M60" s="58" t="s">
        <v>14</v>
      </c>
      <c r="N60" s="59">
        <v>12</v>
      </c>
      <c r="O60" s="59">
        <v>18</v>
      </c>
      <c r="P60" s="60" t="s">
        <v>18</v>
      </c>
      <c r="Q60" s="60"/>
      <c r="R60" s="60"/>
      <c r="S60" s="60" t="s">
        <v>134</v>
      </c>
      <c r="T60" s="84" t="e">
        <f>#REF!*N60</f>
        <v>#REF!</v>
      </c>
      <c r="U60" s="85" t="e">
        <f t="shared" si="4"/>
        <v>#REF!</v>
      </c>
      <c r="V60" s="86" t="e">
        <f>#REF!*N60</f>
        <v>#REF!</v>
      </c>
      <c r="W60" s="87" t="e">
        <f t="shared" si="5"/>
        <v>#REF!</v>
      </c>
      <c r="X60" s="84">
        <v>2125.7600000000002</v>
      </c>
      <c r="Y60" s="261" t="e">
        <f>#REF!/X60-1</f>
        <v>#REF!</v>
      </c>
      <c r="Z60" s="378">
        <v>5064.68</v>
      </c>
    </row>
    <row r="61" spans="1:26" ht="14.4" x14ac:dyDescent="0.3">
      <c r="A61" s="19" t="s">
        <v>351</v>
      </c>
      <c r="B61" s="20" t="s">
        <v>36</v>
      </c>
      <c r="C61" s="21" t="s">
        <v>13</v>
      </c>
      <c r="D61" s="302">
        <v>556008</v>
      </c>
      <c r="E61" s="303" t="s">
        <v>243</v>
      </c>
      <c r="F61" s="22" t="s">
        <v>14</v>
      </c>
      <c r="G61" s="22" t="s">
        <v>14</v>
      </c>
      <c r="H61" s="23" t="s">
        <v>19</v>
      </c>
      <c r="I61" s="22" t="s">
        <v>14</v>
      </c>
      <c r="J61" s="22" t="s">
        <v>14</v>
      </c>
      <c r="K61" s="22" t="s">
        <v>14</v>
      </c>
      <c r="L61" s="22" t="s">
        <v>14</v>
      </c>
      <c r="M61" s="22" t="s">
        <v>14</v>
      </c>
      <c r="N61" s="23">
        <v>12</v>
      </c>
      <c r="O61" s="23">
        <v>18</v>
      </c>
      <c r="P61" s="24" t="s">
        <v>18</v>
      </c>
      <c r="Q61" s="24"/>
      <c r="R61" s="24"/>
      <c r="S61" s="24" t="s">
        <v>134</v>
      </c>
      <c r="T61" s="88" t="e">
        <f>#REF!*N61</f>
        <v>#REF!</v>
      </c>
      <c r="U61" s="89" t="e">
        <f t="shared" si="4"/>
        <v>#REF!</v>
      </c>
      <c r="V61" s="90" t="e">
        <f>#REF!*N61</f>
        <v>#REF!</v>
      </c>
      <c r="W61" s="91" t="e">
        <f t="shared" si="5"/>
        <v>#REF!</v>
      </c>
      <c r="X61" s="88">
        <v>2125.7600000000002</v>
      </c>
      <c r="Y61" s="262" t="e">
        <f>#REF!/X61-1</f>
        <v>#REF!</v>
      </c>
      <c r="Z61" s="379">
        <v>5064.68</v>
      </c>
    </row>
    <row r="62" spans="1:26" ht="14.4" x14ac:dyDescent="0.3">
      <c r="A62" s="29" t="s">
        <v>191</v>
      </c>
      <c r="B62" s="30" t="s">
        <v>36</v>
      </c>
      <c r="C62" s="120" t="s">
        <v>21</v>
      </c>
      <c r="D62" s="283">
        <v>233100</v>
      </c>
      <c r="E62" s="326" t="s">
        <v>244</v>
      </c>
      <c r="F62" s="32" t="s">
        <v>206</v>
      </c>
      <c r="G62" s="33">
        <v>2</v>
      </c>
      <c r="H62" s="33" t="s">
        <v>17</v>
      </c>
      <c r="I62" s="172">
        <v>200</v>
      </c>
      <c r="J62" s="172" t="s">
        <v>111</v>
      </c>
      <c r="K62" s="33" t="s">
        <v>14</v>
      </c>
      <c r="L62" s="33" t="s">
        <v>14</v>
      </c>
      <c r="M62" s="33" t="s">
        <v>14</v>
      </c>
      <c r="N62" s="33">
        <v>40</v>
      </c>
      <c r="O62" s="33">
        <v>40</v>
      </c>
      <c r="P62" s="34" t="s">
        <v>23</v>
      </c>
      <c r="Q62" s="34" t="s">
        <v>30</v>
      </c>
      <c r="R62" s="34" t="s">
        <v>177</v>
      </c>
      <c r="S62" s="34"/>
      <c r="T62" s="35" t="e">
        <f>#REF!*N62</f>
        <v>#REF!</v>
      </c>
      <c r="U62" s="36" t="e">
        <f t="shared" ref="U62" si="6">ROUND(T62*1.2,2)</f>
        <v>#REF!</v>
      </c>
      <c r="V62" s="37" t="e">
        <f>#REF!*N62</f>
        <v>#REF!</v>
      </c>
      <c r="W62" s="38" t="e">
        <f t="shared" ref="W62" si="7">ROUND(V62*1.2,2)</f>
        <v>#REF!</v>
      </c>
      <c r="X62" s="35">
        <v>73.260000000000005</v>
      </c>
      <c r="Y62" s="258" t="e">
        <f>#REF!/X62-1</f>
        <v>#REF!</v>
      </c>
      <c r="Z62" s="372">
        <v>116.36</v>
      </c>
    </row>
    <row r="63" spans="1:26" ht="15" thickBot="1" x14ac:dyDescent="0.35">
      <c r="A63" s="67" t="s">
        <v>191</v>
      </c>
      <c r="B63" s="68" t="s">
        <v>36</v>
      </c>
      <c r="C63" s="69" t="s">
        <v>21</v>
      </c>
      <c r="D63" s="284">
        <v>114272</v>
      </c>
      <c r="E63" s="327" t="s">
        <v>245</v>
      </c>
      <c r="F63" s="70" t="s">
        <v>205</v>
      </c>
      <c r="G63" s="71">
        <v>1</v>
      </c>
      <c r="H63" s="71" t="s">
        <v>17</v>
      </c>
      <c r="I63" s="71">
        <v>250</v>
      </c>
      <c r="J63" s="71" t="s">
        <v>111</v>
      </c>
      <c r="K63" s="71" t="s">
        <v>14</v>
      </c>
      <c r="L63" s="174" t="s">
        <v>14</v>
      </c>
      <c r="M63" s="71" t="s">
        <v>14</v>
      </c>
      <c r="N63" s="71">
        <v>40</v>
      </c>
      <c r="O63" s="71">
        <v>40</v>
      </c>
      <c r="P63" s="72" t="s">
        <v>23</v>
      </c>
      <c r="Q63" s="72" t="s">
        <v>30</v>
      </c>
      <c r="R63" s="72"/>
      <c r="S63" s="72"/>
      <c r="T63" s="73" t="e">
        <f>#REF!*N63</f>
        <v>#REF!</v>
      </c>
      <c r="U63" s="74" t="e">
        <f t="shared" si="4"/>
        <v>#REF!</v>
      </c>
      <c r="V63" s="75" t="e">
        <f>#REF!*N63</f>
        <v>#REF!</v>
      </c>
      <c r="W63" s="76" t="e">
        <f t="shared" si="5"/>
        <v>#REF!</v>
      </c>
      <c r="X63" s="73">
        <v>47.73</v>
      </c>
      <c r="Y63" s="255" t="e">
        <f>#REF!/X63-1</f>
        <v>#REF!</v>
      </c>
      <c r="Z63" s="373">
        <v>75.819999999999993</v>
      </c>
    </row>
    <row r="64" spans="1:26" ht="14.4" x14ac:dyDescent="0.3">
      <c r="A64" s="55" t="s">
        <v>352</v>
      </c>
      <c r="B64" s="56" t="s">
        <v>37</v>
      </c>
      <c r="C64" s="57" t="s">
        <v>13</v>
      </c>
      <c r="D64" s="308">
        <v>557000</v>
      </c>
      <c r="E64" s="301" t="s">
        <v>246</v>
      </c>
      <c r="F64" s="58" t="s">
        <v>14</v>
      </c>
      <c r="G64" s="58" t="s">
        <v>14</v>
      </c>
      <c r="H64" s="59" t="s">
        <v>17</v>
      </c>
      <c r="I64" s="58" t="s">
        <v>14</v>
      </c>
      <c r="J64" s="58" t="s">
        <v>14</v>
      </c>
      <c r="K64" s="58" t="s">
        <v>14</v>
      </c>
      <c r="L64" s="58" t="s">
        <v>14</v>
      </c>
      <c r="M64" s="58" t="s">
        <v>14</v>
      </c>
      <c r="N64" s="59">
        <v>8</v>
      </c>
      <c r="O64" s="59">
        <v>20</v>
      </c>
      <c r="P64" s="60" t="s">
        <v>18</v>
      </c>
      <c r="Q64" s="60"/>
      <c r="R64" s="60"/>
      <c r="S64" s="60" t="s">
        <v>134</v>
      </c>
      <c r="T64" s="61" t="e">
        <f>#REF!*N64</f>
        <v>#REF!</v>
      </c>
      <c r="U64" s="62" t="e">
        <f t="shared" si="4"/>
        <v>#REF!</v>
      </c>
      <c r="V64" s="18" t="e">
        <f>#REF!*N64</f>
        <v>#REF!</v>
      </c>
      <c r="W64" s="63" t="e">
        <f t="shared" si="5"/>
        <v>#REF!</v>
      </c>
      <c r="X64" s="61">
        <v>3628.8</v>
      </c>
      <c r="Y64" s="257" t="e">
        <f>#REF!/X64-1</f>
        <v>#REF!</v>
      </c>
      <c r="Z64" s="374">
        <v>5763.82</v>
      </c>
    </row>
    <row r="65" spans="1:26" ht="14.4" x14ac:dyDescent="0.3">
      <c r="A65" s="19" t="s">
        <v>352</v>
      </c>
      <c r="B65" s="20" t="s">
        <v>37</v>
      </c>
      <c r="C65" s="21" t="s">
        <v>13</v>
      </c>
      <c r="D65" s="309">
        <v>557008</v>
      </c>
      <c r="E65" s="303" t="s">
        <v>247</v>
      </c>
      <c r="F65" s="22" t="s">
        <v>14</v>
      </c>
      <c r="G65" s="22" t="s">
        <v>14</v>
      </c>
      <c r="H65" s="23" t="s">
        <v>19</v>
      </c>
      <c r="I65" s="22" t="s">
        <v>14</v>
      </c>
      <c r="J65" s="22" t="s">
        <v>14</v>
      </c>
      <c r="K65" s="22" t="s">
        <v>14</v>
      </c>
      <c r="L65" s="22" t="s">
        <v>14</v>
      </c>
      <c r="M65" s="22" t="s">
        <v>14</v>
      </c>
      <c r="N65" s="23">
        <v>8</v>
      </c>
      <c r="O65" s="23">
        <v>20</v>
      </c>
      <c r="P65" s="24" t="s">
        <v>18</v>
      </c>
      <c r="Q65" s="24"/>
      <c r="R65" s="24"/>
      <c r="S65" s="24" t="s">
        <v>134</v>
      </c>
      <c r="T65" s="27" t="e">
        <f>#REF!*N65</f>
        <v>#REF!</v>
      </c>
      <c r="U65" s="28" t="e">
        <f t="shared" si="4"/>
        <v>#REF!</v>
      </c>
      <c r="V65" s="25" t="e">
        <f>#REF!*N65</f>
        <v>#REF!</v>
      </c>
      <c r="W65" s="26" t="e">
        <f t="shared" si="5"/>
        <v>#REF!</v>
      </c>
      <c r="X65" s="27">
        <v>3628.8</v>
      </c>
      <c r="Y65" s="253" t="e">
        <f>#REF!/X65-1</f>
        <v>#REF!</v>
      </c>
      <c r="Z65" s="371">
        <v>5763.82</v>
      </c>
    </row>
    <row r="66" spans="1:26" ht="14.4" x14ac:dyDescent="0.3">
      <c r="A66" s="334" t="s">
        <v>192</v>
      </c>
      <c r="B66" s="77" t="s">
        <v>37</v>
      </c>
      <c r="C66" s="224" t="s">
        <v>21</v>
      </c>
      <c r="D66" s="286">
        <v>243100</v>
      </c>
      <c r="E66" s="332" t="s">
        <v>248</v>
      </c>
      <c r="F66" s="78" t="s">
        <v>206</v>
      </c>
      <c r="G66" s="79">
        <v>3</v>
      </c>
      <c r="H66" s="79" t="s">
        <v>17</v>
      </c>
      <c r="I66" s="226">
        <v>94</v>
      </c>
      <c r="J66" s="226" t="s">
        <v>112</v>
      </c>
      <c r="K66" s="79">
        <v>8</v>
      </c>
      <c r="L66" s="95" t="s">
        <v>137</v>
      </c>
      <c r="M66" s="32" t="s">
        <v>14</v>
      </c>
      <c r="N66" s="96">
        <v>12</v>
      </c>
      <c r="O66" s="93">
        <v>24</v>
      </c>
      <c r="P66" s="97" t="s">
        <v>23</v>
      </c>
      <c r="Q66" s="97" t="s">
        <v>22</v>
      </c>
      <c r="R66" s="97" t="s">
        <v>177</v>
      </c>
      <c r="S66" s="97"/>
      <c r="T66" s="80" t="e">
        <f>#REF!*N66</f>
        <v>#REF!</v>
      </c>
      <c r="U66" s="81" t="e">
        <f t="shared" si="4"/>
        <v>#REF!</v>
      </c>
      <c r="V66" s="82" t="e">
        <f>#REF!*N66</f>
        <v>#REF!</v>
      </c>
      <c r="W66" s="83" t="e">
        <f t="shared" si="5"/>
        <v>#REF!</v>
      </c>
      <c r="X66" s="80">
        <v>176.49</v>
      </c>
      <c r="Y66" s="258" t="e">
        <f>#REF!/X66-1</f>
        <v>#REF!</v>
      </c>
      <c r="Z66" s="380">
        <v>280.33</v>
      </c>
    </row>
    <row r="67" spans="1:26" ht="14.4" x14ac:dyDescent="0.3">
      <c r="A67" s="334" t="s">
        <v>379</v>
      </c>
      <c r="B67" s="77" t="s">
        <v>37</v>
      </c>
      <c r="C67" s="224" t="s">
        <v>21</v>
      </c>
      <c r="D67" s="286">
        <v>242400</v>
      </c>
      <c r="E67" s="332" t="s">
        <v>400</v>
      </c>
      <c r="F67" s="78" t="s">
        <v>204</v>
      </c>
      <c r="G67" s="79">
        <v>3</v>
      </c>
      <c r="H67" s="79" t="s">
        <v>17</v>
      </c>
      <c r="I67" s="226">
        <v>132</v>
      </c>
      <c r="J67" s="226" t="s">
        <v>186</v>
      </c>
      <c r="K67" s="79">
        <v>8</v>
      </c>
      <c r="L67" s="95" t="s">
        <v>187</v>
      </c>
      <c r="M67" s="32" t="s">
        <v>14</v>
      </c>
      <c r="N67" s="96">
        <v>7</v>
      </c>
      <c r="O67" s="93">
        <v>36</v>
      </c>
      <c r="P67" s="97" t="s">
        <v>23</v>
      </c>
      <c r="Q67" s="97" t="s">
        <v>22</v>
      </c>
      <c r="R67" s="97"/>
      <c r="S67" s="97"/>
      <c r="T67" s="80" t="e">
        <f>#REF!*N67</f>
        <v>#REF!</v>
      </c>
      <c r="U67" s="81" t="e">
        <f t="shared" ref="U67" si="8">ROUND(T67*1.2,2)</f>
        <v>#REF!</v>
      </c>
      <c r="V67" s="82" t="e">
        <f>#REF!*N67</f>
        <v>#REF!</v>
      </c>
      <c r="W67" s="83" t="e">
        <f t="shared" ref="W67" si="9">ROUND(V67*1.2,2)</f>
        <v>#REF!</v>
      </c>
      <c r="X67" s="80">
        <v>139</v>
      </c>
      <c r="Y67" s="258" t="e">
        <f>#REF!/X67-1</f>
        <v>#REF!</v>
      </c>
      <c r="Z67" s="380">
        <v>220.78</v>
      </c>
    </row>
    <row r="68" spans="1:26" ht="14.4" x14ac:dyDescent="0.3">
      <c r="A68" s="29" t="s">
        <v>192</v>
      </c>
      <c r="B68" s="30" t="s">
        <v>37</v>
      </c>
      <c r="C68" s="31" t="s">
        <v>21</v>
      </c>
      <c r="D68" s="283">
        <v>120320</v>
      </c>
      <c r="E68" s="326" t="s">
        <v>249</v>
      </c>
      <c r="F68" s="32" t="s">
        <v>206</v>
      </c>
      <c r="G68" s="33">
        <v>2</v>
      </c>
      <c r="H68" s="33" t="s">
        <v>17</v>
      </c>
      <c r="I68" s="172">
        <v>184</v>
      </c>
      <c r="J68" s="172" t="s">
        <v>113</v>
      </c>
      <c r="K68" s="33">
        <v>8</v>
      </c>
      <c r="L68" s="92" t="s">
        <v>138</v>
      </c>
      <c r="M68" s="32" t="s">
        <v>14</v>
      </c>
      <c r="N68" s="93">
        <v>12</v>
      </c>
      <c r="O68" s="93">
        <v>24</v>
      </c>
      <c r="P68" s="94" t="s">
        <v>23</v>
      </c>
      <c r="Q68" s="94" t="s">
        <v>22</v>
      </c>
      <c r="R68" s="94"/>
      <c r="S68" s="94"/>
      <c r="T68" s="35" t="e">
        <f>#REF!*N68</f>
        <v>#REF!</v>
      </c>
      <c r="U68" s="36" t="e">
        <f t="shared" si="4"/>
        <v>#REF!</v>
      </c>
      <c r="V68" s="37" t="e">
        <f>#REF!*N68</f>
        <v>#REF!</v>
      </c>
      <c r="W68" s="38" t="e">
        <f t="shared" si="5"/>
        <v>#REF!</v>
      </c>
      <c r="X68" s="35">
        <v>175.38</v>
      </c>
      <c r="Y68" s="254" t="e">
        <f>#REF!/X68-1</f>
        <v>#REF!</v>
      </c>
      <c r="Z68" s="372">
        <v>278.57</v>
      </c>
    </row>
    <row r="69" spans="1:26" ht="15" thickBot="1" x14ac:dyDescent="0.35">
      <c r="A69" s="67" t="s">
        <v>192</v>
      </c>
      <c r="B69" s="68" t="s">
        <v>37</v>
      </c>
      <c r="C69" s="98" t="s">
        <v>21</v>
      </c>
      <c r="D69" s="284">
        <v>120158</v>
      </c>
      <c r="E69" s="327" t="s">
        <v>250</v>
      </c>
      <c r="F69" s="70" t="s">
        <v>204</v>
      </c>
      <c r="G69" s="71">
        <v>2</v>
      </c>
      <c r="H69" s="71" t="s">
        <v>17</v>
      </c>
      <c r="I69" s="173">
        <v>184</v>
      </c>
      <c r="J69" s="173" t="s">
        <v>113</v>
      </c>
      <c r="K69" s="71">
        <v>4</v>
      </c>
      <c r="L69" s="99" t="s">
        <v>138</v>
      </c>
      <c r="M69" s="70" t="s">
        <v>14</v>
      </c>
      <c r="N69" s="100">
        <v>24</v>
      </c>
      <c r="O69" s="100">
        <v>24</v>
      </c>
      <c r="P69" s="101" t="s">
        <v>23</v>
      </c>
      <c r="Q69" s="101" t="s">
        <v>30</v>
      </c>
      <c r="R69" s="101"/>
      <c r="S69" s="101"/>
      <c r="T69" s="73" t="e">
        <f>#REF!*N69</f>
        <v>#REF!</v>
      </c>
      <c r="U69" s="74" t="e">
        <f t="shared" si="4"/>
        <v>#REF!</v>
      </c>
      <c r="V69" s="75" t="e">
        <f>#REF!*N69</f>
        <v>#REF!</v>
      </c>
      <c r="W69" s="76" t="e">
        <f t="shared" si="5"/>
        <v>#REF!</v>
      </c>
      <c r="X69" s="73">
        <v>77.150000000000006</v>
      </c>
      <c r="Y69" s="255" t="e">
        <f>#REF!/X69-1</f>
        <v>#REF!</v>
      </c>
      <c r="Z69" s="373">
        <v>122.54</v>
      </c>
    </row>
    <row r="70" spans="1:26" ht="14.4" x14ac:dyDescent="0.3">
      <c r="A70" s="55" t="s">
        <v>353</v>
      </c>
      <c r="B70" s="56" t="s">
        <v>38</v>
      </c>
      <c r="C70" s="57" t="s">
        <v>13</v>
      </c>
      <c r="D70" s="308">
        <v>557500</v>
      </c>
      <c r="E70" s="301" t="s">
        <v>251</v>
      </c>
      <c r="F70" s="58" t="s">
        <v>14</v>
      </c>
      <c r="G70" s="58" t="s">
        <v>14</v>
      </c>
      <c r="H70" s="59" t="s">
        <v>17</v>
      </c>
      <c r="I70" s="58" t="s">
        <v>14</v>
      </c>
      <c r="J70" s="58" t="s">
        <v>14</v>
      </c>
      <c r="K70" s="58" t="s">
        <v>14</v>
      </c>
      <c r="L70" s="58" t="s">
        <v>14</v>
      </c>
      <c r="M70" s="58" t="s">
        <v>14</v>
      </c>
      <c r="N70" s="59">
        <v>4</v>
      </c>
      <c r="O70" s="59">
        <v>30</v>
      </c>
      <c r="P70" s="60" t="s">
        <v>18</v>
      </c>
      <c r="Q70" s="60"/>
      <c r="R70" s="60"/>
      <c r="S70" s="60" t="s">
        <v>134</v>
      </c>
      <c r="T70" s="61" t="e">
        <f>#REF!*N70</f>
        <v>#REF!</v>
      </c>
      <c r="U70" s="62" t="e">
        <f t="shared" si="4"/>
        <v>#REF!</v>
      </c>
      <c r="V70" s="18" t="e">
        <f>#REF!*N70</f>
        <v>#REF!</v>
      </c>
      <c r="W70" s="63" t="e">
        <f t="shared" si="5"/>
        <v>#REF!</v>
      </c>
      <c r="X70" s="61">
        <v>4446.3999999999996</v>
      </c>
      <c r="Y70" s="257" t="e">
        <f>#REF!/X70-1</f>
        <v>#REF!</v>
      </c>
      <c r="Z70" s="374">
        <v>7062.44</v>
      </c>
    </row>
    <row r="71" spans="1:26" ht="14.4" x14ac:dyDescent="0.3">
      <c r="A71" s="19" t="s">
        <v>353</v>
      </c>
      <c r="B71" s="20" t="s">
        <v>38</v>
      </c>
      <c r="C71" s="21" t="s">
        <v>13</v>
      </c>
      <c r="D71" s="309">
        <v>557508</v>
      </c>
      <c r="E71" s="303" t="s">
        <v>252</v>
      </c>
      <c r="F71" s="22" t="s">
        <v>14</v>
      </c>
      <c r="G71" s="22" t="s">
        <v>14</v>
      </c>
      <c r="H71" s="23" t="s">
        <v>19</v>
      </c>
      <c r="I71" s="22" t="s">
        <v>14</v>
      </c>
      <c r="J71" s="22" t="s">
        <v>14</v>
      </c>
      <c r="K71" s="22" t="s">
        <v>14</v>
      </c>
      <c r="L71" s="22" t="s">
        <v>14</v>
      </c>
      <c r="M71" s="22" t="s">
        <v>14</v>
      </c>
      <c r="N71" s="23">
        <v>4</v>
      </c>
      <c r="O71" s="23">
        <v>30</v>
      </c>
      <c r="P71" s="24" t="s">
        <v>18</v>
      </c>
      <c r="Q71" s="24"/>
      <c r="R71" s="24"/>
      <c r="S71" s="24" t="s">
        <v>134</v>
      </c>
      <c r="T71" s="27" t="e">
        <f>#REF!*N71</f>
        <v>#REF!</v>
      </c>
      <c r="U71" s="28" t="e">
        <f t="shared" si="4"/>
        <v>#REF!</v>
      </c>
      <c r="V71" s="25" t="e">
        <f>#REF!*N71</f>
        <v>#REF!</v>
      </c>
      <c r="W71" s="26" t="e">
        <f t="shared" si="5"/>
        <v>#REF!</v>
      </c>
      <c r="X71" s="27">
        <v>4446.3999999999996</v>
      </c>
      <c r="Y71" s="253" t="e">
        <f>#REF!/X71-1</f>
        <v>#REF!</v>
      </c>
      <c r="Z71" s="371">
        <v>7062.44</v>
      </c>
    </row>
    <row r="72" spans="1:26" ht="14.4" x14ac:dyDescent="0.3">
      <c r="A72" s="29" t="s">
        <v>193</v>
      </c>
      <c r="B72" s="30" t="s">
        <v>38</v>
      </c>
      <c r="C72" s="120" t="s">
        <v>21</v>
      </c>
      <c r="D72" s="283">
        <v>127520</v>
      </c>
      <c r="E72" s="326" t="s">
        <v>253</v>
      </c>
      <c r="F72" s="32" t="s">
        <v>206</v>
      </c>
      <c r="G72" s="33">
        <v>2</v>
      </c>
      <c r="H72" s="33" t="s">
        <v>17</v>
      </c>
      <c r="I72" s="32" t="s">
        <v>14</v>
      </c>
      <c r="J72" s="32" t="s">
        <v>14</v>
      </c>
      <c r="K72" s="33">
        <v>1</v>
      </c>
      <c r="L72" s="92" t="s">
        <v>139</v>
      </c>
      <c r="M72" s="32" t="s">
        <v>14</v>
      </c>
      <c r="N72" s="93">
        <v>27</v>
      </c>
      <c r="O72" s="93">
        <v>42</v>
      </c>
      <c r="P72" s="94" t="s">
        <v>23</v>
      </c>
      <c r="Q72" s="94" t="s">
        <v>22</v>
      </c>
      <c r="R72" s="94" t="s">
        <v>177</v>
      </c>
      <c r="S72" s="94"/>
      <c r="T72" s="35" t="e">
        <f>#REF!*N72</f>
        <v>#REF!</v>
      </c>
      <c r="U72" s="36" t="e">
        <f t="shared" si="4"/>
        <v>#REF!</v>
      </c>
      <c r="V72" s="37" t="e">
        <f>#REF!*N72</f>
        <v>#REF!</v>
      </c>
      <c r="W72" s="38" t="e">
        <f t="shared" si="5"/>
        <v>#REF!</v>
      </c>
      <c r="X72" s="35">
        <v>173.16</v>
      </c>
      <c r="Y72" s="254" t="e">
        <f>#REF!/X72-1</f>
        <v>#REF!</v>
      </c>
      <c r="Z72" s="372">
        <v>275.04000000000002</v>
      </c>
    </row>
    <row r="73" spans="1:26" ht="14.4" x14ac:dyDescent="0.3">
      <c r="A73" s="29" t="s">
        <v>193</v>
      </c>
      <c r="B73" s="30" t="s">
        <v>38</v>
      </c>
      <c r="C73" s="31" t="s">
        <v>21</v>
      </c>
      <c r="D73" s="283">
        <v>127530</v>
      </c>
      <c r="E73" s="326" t="s">
        <v>254</v>
      </c>
      <c r="F73" s="32" t="s">
        <v>204</v>
      </c>
      <c r="G73" s="33">
        <v>2</v>
      </c>
      <c r="H73" s="33" t="s">
        <v>17</v>
      </c>
      <c r="I73" s="32" t="s">
        <v>14</v>
      </c>
      <c r="J73" s="32" t="s">
        <v>14</v>
      </c>
      <c r="K73" s="33">
        <v>1</v>
      </c>
      <c r="L73" s="92" t="s">
        <v>140</v>
      </c>
      <c r="M73" s="32" t="s">
        <v>14</v>
      </c>
      <c r="N73" s="93">
        <v>27</v>
      </c>
      <c r="O73" s="93">
        <v>42</v>
      </c>
      <c r="P73" s="94" t="s">
        <v>23</v>
      </c>
      <c r="Q73" s="94" t="s">
        <v>22</v>
      </c>
      <c r="R73" s="94" t="s">
        <v>177</v>
      </c>
      <c r="S73" s="94"/>
      <c r="T73" s="35" t="e">
        <f>#REF!*N73</f>
        <v>#REF!</v>
      </c>
      <c r="U73" s="36" t="e">
        <f t="shared" si="4"/>
        <v>#REF!</v>
      </c>
      <c r="V73" s="37" t="e">
        <f>#REF!*N73</f>
        <v>#REF!</v>
      </c>
      <c r="W73" s="38" t="e">
        <f t="shared" si="5"/>
        <v>#REF!</v>
      </c>
      <c r="X73" s="35">
        <v>166.5</v>
      </c>
      <c r="Y73" s="254" t="e">
        <f>#REF!/X73-1</f>
        <v>#REF!</v>
      </c>
      <c r="Z73" s="372">
        <v>264.45999999999998</v>
      </c>
    </row>
    <row r="74" spans="1:26" ht="15" thickBot="1" x14ac:dyDescent="0.35">
      <c r="A74" s="67" t="s">
        <v>193</v>
      </c>
      <c r="B74" s="68" t="s">
        <v>38</v>
      </c>
      <c r="C74" s="98" t="s">
        <v>21</v>
      </c>
      <c r="D74" s="284">
        <v>127540</v>
      </c>
      <c r="E74" s="327" t="s">
        <v>255</v>
      </c>
      <c r="F74" s="70" t="s">
        <v>205</v>
      </c>
      <c r="G74" s="71">
        <v>1</v>
      </c>
      <c r="H74" s="71" t="s">
        <v>17</v>
      </c>
      <c r="I74" s="70" t="s">
        <v>14</v>
      </c>
      <c r="J74" s="70" t="s">
        <v>14</v>
      </c>
      <c r="K74" s="71">
        <v>1</v>
      </c>
      <c r="L74" s="99" t="s">
        <v>141</v>
      </c>
      <c r="M74" s="70" t="s">
        <v>14</v>
      </c>
      <c r="N74" s="100">
        <v>27</v>
      </c>
      <c r="O74" s="100">
        <v>42</v>
      </c>
      <c r="P74" s="101" t="s">
        <v>23</v>
      </c>
      <c r="Q74" s="101" t="s">
        <v>22</v>
      </c>
      <c r="R74" s="101" t="s">
        <v>177</v>
      </c>
      <c r="S74" s="101"/>
      <c r="T74" s="73" t="e">
        <f>#REF!*N74</f>
        <v>#REF!</v>
      </c>
      <c r="U74" s="74" t="e">
        <f t="shared" si="4"/>
        <v>#REF!</v>
      </c>
      <c r="V74" s="75" t="e">
        <f>#REF!*N74</f>
        <v>#REF!</v>
      </c>
      <c r="W74" s="76" t="e">
        <f t="shared" si="5"/>
        <v>#REF!</v>
      </c>
      <c r="X74" s="73">
        <v>142.08000000000001</v>
      </c>
      <c r="Y74" s="255" t="e">
        <f>#REF!/X74-1</f>
        <v>#REF!</v>
      </c>
      <c r="Z74" s="373">
        <v>225.67</v>
      </c>
    </row>
    <row r="75" spans="1:26" ht="14.4" x14ac:dyDescent="0.3">
      <c r="A75" s="55" t="s">
        <v>354</v>
      </c>
      <c r="B75" s="56" t="s">
        <v>39</v>
      </c>
      <c r="C75" s="57" t="s">
        <v>13</v>
      </c>
      <c r="D75" s="300">
        <v>680000</v>
      </c>
      <c r="E75" s="301" t="s">
        <v>256</v>
      </c>
      <c r="F75" s="58" t="s">
        <v>14</v>
      </c>
      <c r="G75" s="58" t="s">
        <v>14</v>
      </c>
      <c r="H75" s="59" t="s">
        <v>17</v>
      </c>
      <c r="I75" s="58" t="s">
        <v>14</v>
      </c>
      <c r="J75" s="58" t="s">
        <v>14</v>
      </c>
      <c r="K75" s="58" t="s">
        <v>14</v>
      </c>
      <c r="L75" s="58" t="s">
        <v>14</v>
      </c>
      <c r="M75" s="58" t="s">
        <v>14</v>
      </c>
      <c r="N75" s="59">
        <v>1</v>
      </c>
      <c r="O75" s="59">
        <v>133</v>
      </c>
      <c r="P75" s="60" t="s">
        <v>18</v>
      </c>
      <c r="Q75" s="60"/>
      <c r="R75" s="60"/>
      <c r="S75" s="60"/>
      <c r="T75" s="84" t="e">
        <f>#REF!*N75</f>
        <v>#REF!</v>
      </c>
      <c r="U75" s="85" t="e">
        <f t="shared" si="4"/>
        <v>#REF!</v>
      </c>
      <c r="V75" s="86" t="e">
        <f>#REF!*N75</f>
        <v>#REF!</v>
      </c>
      <c r="W75" s="87" t="e">
        <f t="shared" si="5"/>
        <v>#REF!</v>
      </c>
      <c r="X75" s="84">
        <v>5205.76</v>
      </c>
      <c r="Y75" s="261" t="e">
        <f>#REF!/X75-1</f>
        <v>#REF!</v>
      </c>
      <c r="Z75" s="378">
        <v>8268.58</v>
      </c>
    </row>
    <row r="76" spans="1:26" ht="14.4" x14ac:dyDescent="0.3">
      <c r="A76" s="19" t="s">
        <v>354</v>
      </c>
      <c r="B76" s="20" t="s">
        <v>39</v>
      </c>
      <c r="C76" s="21" t="s">
        <v>13</v>
      </c>
      <c r="D76" s="302">
        <v>680008</v>
      </c>
      <c r="E76" s="303" t="s">
        <v>257</v>
      </c>
      <c r="F76" s="22" t="s">
        <v>14</v>
      </c>
      <c r="G76" s="22" t="s">
        <v>14</v>
      </c>
      <c r="H76" s="23" t="s">
        <v>19</v>
      </c>
      <c r="I76" s="22" t="s">
        <v>14</v>
      </c>
      <c r="J76" s="22" t="s">
        <v>14</v>
      </c>
      <c r="K76" s="22" t="s">
        <v>14</v>
      </c>
      <c r="L76" s="22" t="s">
        <v>14</v>
      </c>
      <c r="M76" s="22" t="s">
        <v>14</v>
      </c>
      <c r="N76" s="23">
        <v>1</v>
      </c>
      <c r="O76" s="23">
        <v>133</v>
      </c>
      <c r="P76" s="24" t="s">
        <v>18</v>
      </c>
      <c r="Q76" s="24"/>
      <c r="R76" s="24"/>
      <c r="S76" s="24"/>
      <c r="T76" s="88" t="e">
        <f>#REF!*N76</f>
        <v>#REF!</v>
      </c>
      <c r="U76" s="89" t="e">
        <f t="shared" si="4"/>
        <v>#REF!</v>
      </c>
      <c r="V76" s="90" t="e">
        <f>#REF!*N76</f>
        <v>#REF!</v>
      </c>
      <c r="W76" s="91" t="e">
        <f t="shared" si="5"/>
        <v>#REF!</v>
      </c>
      <c r="X76" s="88">
        <v>5205.76</v>
      </c>
      <c r="Y76" s="262" t="e">
        <f>#REF!/X76-1</f>
        <v>#REF!</v>
      </c>
      <c r="Z76" s="379">
        <v>8268.58</v>
      </c>
    </row>
    <row r="77" spans="1:26" ht="14.4" x14ac:dyDescent="0.3">
      <c r="A77" s="19" t="s">
        <v>354</v>
      </c>
      <c r="B77" s="20" t="s">
        <v>39</v>
      </c>
      <c r="C77" s="21" t="s">
        <v>13</v>
      </c>
      <c r="D77" s="302">
        <v>472054</v>
      </c>
      <c r="E77" s="303" t="s">
        <v>258</v>
      </c>
      <c r="F77" s="22" t="s">
        <v>14</v>
      </c>
      <c r="G77" s="22" t="s">
        <v>14</v>
      </c>
      <c r="H77" s="23" t="s">
        <v>15</v>
      </c>
      <c r="I77" s="22" t="s">
        <v>14</v>
      </c>
      <c r="J77" s="22" t="s">
        <v>14</v>
      </c>
      <c r="K77" s="22" t="s">
        <v>14</v>
      </c>
      <c r="L77" s="22" t="s">
        <v>14</v>
      </c>
      <c r="M77" s="22" t="s">
        <v>14</v>
      </c>
      <c r="N77" s="23">
        <v>1</v>
      </c>
      <c r="O77" s="23">
        <v>68</v>
      </c>
      <c r="P77" s="24" t="s">
        <v>40</v>
      </c>
      <c r="Q77" s="24"/>
      <c r="R77" s="24"/>
      <c r="S77" s="24"/>
      <c r="T77" s="88" t="e">
        <f>#REF!*N77</f>
        <v>#REF!</v>
      </c>
      <c r="U77" s="89" t="e">
        <f t="shared" si="4"/>
        <v>#REF!</v>
      </c>
      <c r="V77" s="90" t="e">
        <f>#REF!*N77</f>
        <v>#REF!</v>
      </c>
      <c r="W77" s="91" t="e">
        <f t="shared" si="5"/>
        <v>#REF!</v>
      </c>
      <c r="X77" s="88">
        <v>35526.400000000001</v>
      </c>
      <c r="Y77" s="262" t="e">
        <f>#REF!/X77-1</f>
        <v>#REF!</v>
      </c>
      <c r="Z77" s="379">
        <v>56428.43</v>
      </c>
    </row>
    <row r="78" spans="1:26" ht="15" thickBot="1" x14ac:dyDescent="0.35">
      <c r="A78" s="67" t="s">
        <v>378</v>
      </c>
      <c r="B78" s="68" t="s">
        <v>39</v>
      </c>
      <c r="C78" s="69" t="s">
        <v>21</v>
      </c>
      <c r="D78" s="284">
        <v>472272</v>
      </c>
      <c r="E78" s="327" t="s">
        <v>259</v>
      </c>
      <c r="F78" s="70" t="s">
        <v>204</v>
      </c>
      <c r="G78" s="71">
        <v>2</v>
      </c>
      <c r="H78" s="71" t="s">
        <v>17</v>
      </c>
      <c r="I78" s="239">
        <v>1217</v>
      </c>
      <c r="J78" s="173" t="s">
        <v>114</v>
      </c>
      <c r="K78" s="71">
        <v>1</v>
      </c>
      <c r="L78" s="99" t="s">
        <v>142</v>
      </c>
      <c r="M78" s="71" t="s">
        <v>14</v>
      </c>
      <c r="N78" s="100">
        <v>8</v>
      </c>
      <c r="O78" s="100">
        <v>42</v>
      </c>
      <c r="P78" s="101" t="s">
        <v>23</v>
      </c>
      <c r="Q78" s="101" t="s">
        <v>22</v>
      </c>
      <c r="R78" s="101" t="s">
        <v>177</v>
      </c>
      <c r="S78" s="101"/>
      <c r="T78" s="73" t="e">
        <f>#REF!*N78</f>
        <v>#REF!</v>
      </c>
      <c r="U78" s="74" t="e">
        <f t="shared" si="4"/>
        <v>#REF!</v>
      </c>
      <c r="V78" s="75" t="e">
        <f>#REF!*N78</f>
        <v>#REF!</v>
      </c>
      <c r="W78" s="76" t="e">
        <f t="shared" si="5"/>
        <v>#REF!</v>
      </c>
      <c r="X78" s="73">
        <v>293.04000000000002</v>
      </c>
      <c r="Y78" s="255" t="e">
        <f>#REF!/X78-1</f>
        <v>#REF!</v>
      </c>
      <c r="Z78" s="373">
        <v>465.46</v>
      </c>
    </row>
    <row r="79" spans="1:26" ht="14.4" x14ac:dyDescent="0.3">
      <c r="A79" s="55" t="s">
        <v>355</v>
      </c>
      <c r="B79" s="56" t="s">
        <v>41</v>
      </c>
      <c r="C79" s="57" t="s">
        <v>13</v>
      </c>
      <c r="D79" s="300">
        <v>681000</v>
      </c>
      <c r="E79" s="301" t="s">
        <v>260</v>
      </c>
      <c r="F79" s="58" t="s">
        <v>14</v>
      </c>
      <c r="G79" s="58" t="s">
        <v>14</v>
      </c>
      <c r="H79" s="59" t="s">
        <v>17</v>
      </c>
      <c r="I79" s="58" t="s">
        <v>14</v>
      </c>
      <c r="J79" s="58" t="s">
        <v>14</v>
      </c>
      <c r="K79" s="58" t="s">
        <v>14</v>
      </c>
      <c r="L79" s="58" t="s">
        <v>14</v>
      </c>
      <c r="M79" s="58" t="s">
        <v>14</v>
      </c>
      <c r="N79" s="59">
        <v>1</v>
      </c>
      <c r="O79" s="59">
        <v>176</v>
      </c>
      <c r="P79" s="60" t="s">
        <v>18</v>
      </c>
      <c r="Q79" s="60"/>
      <c r="R79" s="60"/>
      <c r="S79" s="60"/>
      <c r="T79" s="84" t="e">
        <f>#REF!*N79</f>
        <v>#REF!</v>
      </c>
      <c r="U79" s="85" t="e">
        <f t="shared" si="4"/>
        <v>#REF!</v>
      </c>
      <c r="V79" s="86" t="e">
        <f>#REF!*N79</f>
        <v>#REF!</v>
      </c>
      <c r="W79" s="87" t="e">
        <f t="shared" si="5"/>
        <v>#REF!</v>
      </c>
      <c r="X79" s="84">
        <v>4618.88</v>
      </c>
      <c r="Y79" s="261" t="e">
        <f>#REF!/X79-1</f>
        <v>#REF!</v>
      </c>
      <c r="Z79" s="378">
        <v>7336.4</v>
      </c>
    </row>
    <row r="80" spans="1:26" ht="14.4" x14ac:dyDescent="0.3">
      <c r="A80" s="19" t="s">
        <v>355</v>
      </c>
      <c r="B80" s="20" t="s">
        <v>41</v>
      </c>
      <c r="C80" s="21" t="s">
        <v>13</v>
      </c>
      <c r="D80" s="302">
        <v>681008</v>
      </c>
      <c r="E80" s="303" t="s">
        <v>261</v>
      </c>
      <c r="F80" s="22" t="s">
        <v>14</v>
      </c>
      <c r="G80" s="22" t="s">
        <v>14</v>
      </c>
      <c r="H80" s="23" t="s">
        <v>19</v>
      </c>
      <c r="I80" s="22" t="s">
        <v>14</v>
      </c>
      <c r="J80" s="22" t="s">
        <v>14</v>
      </c>
      <c r="K80" s="22" t="s">
        <v>14</v>
      </c>
      <c r="L80" s="22" t="s">
        <v>14</v>
      </c>
      <c r="M80" s="22" t="s">
        <v>14</v>
      </c>
      <c r="N80" s="23">
        <v>1</v>
      </c>
      <c r="O80" s="23">
        <v>176</v>
      </c>
      <c r="P80" s="24" t="s">
        <v>18</v>
      </c>
      <c r="Q80" s="24"/>
      <c r="R80" s="24"/>
      <c r="S80" s="24"/>
      <c r="T80" s="88" t="e">
        <f>#REF!*N80</f>
        <v>#REF!</v>
      </c>
      <c r="U80" s="89" t="e">
        <f t="shared" si="4"/>
        <v>#REF!</v>
      </c>
      <c r="V80" s="90" t="e">
        <f>#REF!*N80</f>
        <v>#REF!</v>
      </c>
      <c r="W80" s="91" t="e">
        <f t="shared" si="5"/>
        <v>#REF!</v>
      </c>
      <c r="X80" s="88">
        <v>4618.88</v>
      </c>
      <c r="Y80" s="262" t="e">
        <f>#REF!/X80-1</f>
        <v>#REF!</v>
      </c>
      <c r="Z80" s="379">
        <v>7336.4</v>
      </c>
    </row>
    <row r="81" spans="1:26" ht="14.4" x14ac:dyDescent="0.3">
      <c r="A81" s="19" t="s">
        <v>355</v>
      </c>
      <c r="B81" s="20" t="s">
        <v>41</v>
      </c>
      <c r="C81" s="21" t="s">
        <v>13</v>
      </c>
      <c r="D81" s="302">
        <v>682000</v>
      </c>
      <c r="E81" s="303" t="s">
        <v>262</v>
      </c>
      <c r="F81" s="22" t="s">
        <v>14</v>
      </c>
      <c r="G81" s="22" t="s">
        <v>14</v>
      </c>
      <c r="H81" s="23" t="s">
        <v>17</v>
      </c>
      <c r="I81" s="22" t="s">
        <v>14</v>
      </c>
      <c r="J81" s="22" t="s">
        <v>14</v>
      </c>
      <c r="K81" s="22" t="s">
        <v>14</v>
      </c>
      <c r="L81" s="22" t="s">
        <v>14</v>
      </c>
      <c r="M81" s="22" t="s">
        <v>14</v>
      </c>
      <c r="N81" s="23">
        <v>1</v>
      </c>
      <c r="O81" s="23">
        <v>96</v>
      </c>
      <c r="P81" s="24" t="s">
        <v>18</v>
      </c>
      <c r="Q81" s="24"/>
      <c r="R81" s="24"/>
      <c r="S81" s="24"/>
      <c r="T81" s="88" t="e">
        <f>#REF!*N81</f>
        <v>#REF!</v>
      </c>
      <c r="U81" s="89" t="e">
        <f t="shared" si="4"/>
        <v>#REF!</v>
      </c>
      <c r="V81" s="90" t="e">
        <f>#REF!*N81</f>
        <v>#REF!</v>
      </c>
      <c r="W81" s="91" t="e">
        <f t="shared" si="5"/>
        <v>#REF!</v>
      </c>
      <c r="X81" s="88">
        <v>5857.6</v>
      </c>
      <c r="Y81" s="262" t="e">
        <f>#REF!/X81-1</f>
        <v>#REF!</v>
      </c>
      <c r="Z81" s="379">
        <v>9303.94</v>
      </c>
    </row>
    <row r="82" spans="1:26" ht="14.4" x14ac:dyDescent="0.3">
      <c r="A82" s="19" t="s">
        <v>355</v>
      </c>
      <c r="B82" s="20" t="s">
        <v>41</v>
      </c>
      <c r="C82" s="21" t="s">
        <v>13</v>
      </c>
      <c r="D82" s="302">
        <v>682008</v>
      </c>
      <c r="E82" s="303" t="s">
        <v>263</v>
      </c>
      <c r="F82" s="22" t="s">
        <v>14</v>
      </c>
      <c r="G82" s="22" t="s">
        <v>14</v>
      </c>
      <c r="H82" s="23" t="s">
        <v>19</v>
      </c>
      <c r="I82" s="22" t="s">
        <v>14</v>
      </c>
      <c r="J82" s="22" t="s">
        <v>14</v>
      </c>
      <c r="K82" s="22" t="s">
        <v>14</v>
      </c>
      <c r="L82" s="22" t="s">
        <v>14</v>
      </c>
      <c r="M82" s="22" t="s">
        <v>14</v>
      </c>
      <c r="N82" s="23">
        <v>1</v>
      </c>
      <c r="O82" s="23">
        <v>96</v>
      </c>
      <c r="P82" s="24" t="s">
        <v>18</v>
      </c>
      <c r="Q82" s="24"/>
      <c r="R82" s="24"/>
      <c r="S82" s="24"/>
      <c r="T82" s="88" t="e">
        <f>#REF!*N82</f>
        <v>#REF!</v>
      </c>
      <c r="U82" s="89" t="e">
        <f t="shared" si="4"/>
        <v>#REF!</v>
      </c>
      <c r="V82" s="90" t="e">
        <f>#REF!*N82</f>
        <v>#REF!</v>
      </c>
      <c r="W82" s="91" t="e">
        <f t="shared" si="5"/>
        <v>#REF!</v>
      </c>
      <c r="X82" s="88">
        <v>5857.6</v>
      </c>
      <c r="Y82" s="262" t="e">
        <f>#REF!/X82-1</f>
        <v>#REF!</v>
      </c>
      <c r="Z82" s="379">
        <v>9303.94</v>
      </c>
    </row>
    <row r="83" spans="1:26" ht="15" thickBot="1" x14ac:dyDescent="0.35">
      <c r="A83" s="29" t="s">
        <v>194</v>
      </c>
      <c r="B83" s="30" t="s">
        <v>41</v>
      </c>
      <c r="C83" s="120" t="s">
        <v>21</v>
      </c>
      <c r="D83" s="285">
        <v>472261</v>
      </c>
      <c r="E83" s="326" t="s">
        <v>264</v>
      </c>
      <c r="F83" s="32" t="s">
        <v>204</v>
      </c>
      <c r="G83" s="32">
        <v>2</v>
      </c>
      <c r="H83" s="32" t="s">
        <v>17</v>
      </c>
      <c r="I83" s="240">
        <v>695</v>
      </c>
      <c r="J83" s="240" t="s">
        <v>114</v>
      </c>
      <c r="K83" s="32">
        <v>1</v>
      </c>
      <c r="L83" s="32" t="s">
        <v>388</v>
      </c>
      <c r="M83" s="32" t="s">
        <v>14</v>
      </c>
      <c r="N83" s="49">
        <v>12</v>
      </c>
      <c r="O83" s="49">
        <v>42</v>
      </c>
      <c r="P83" s="50" t="s">
        <v>23</v>
      </c>
      <c r="Q83" s="50" t="s">
        <v>22</v>
      </c>
      <c r="R83" s="50" t="s">
        <v>177</v>
      </c>
      <c r="S83" s="50"/>
      <c r="T83" s="51" t="e">
        <f>#REF!*N83</f>
        <v>#REF!</v>
      </c>
      <c r="U83" s="52" t="e">
        <f t="shared" si="4"/>
        <v>#REF!</v>
      </c>
      <c r="V83" s="53" t="e">
        <f>#REF!*N83</f>
        <v>#REF!</v>
      </c>
      <c r="W83" s="54" t="e">
        <f t="shared" si="5"/>
        <v>#REF!</v>
      </c>
      <c r="X83" s="51">
        <v>175.74</v>
      </c>
      <c r="Y83" s="256" t="e">
        <f>#REF!/X83-1</f>
        <v>#REF!</v>
      </c>
      <c r="Z83" s="336">
        <v>279.13</v>
      </c>
    </row>
    <row r="84" spans="1:26" ht="15" thickBot="1" x14ac:dyDescent="0.35">
      <c r="A84" s="204" t="s">
        <v>42</v>
      </c>
      <c r="B84" s="66"/>
      <c r="C84" s="9"/>
      <c r="D84" s="8"/>
      <c r="E84" s="1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83"/>
      <c r="U84" s="183"/>
      <c r="V84" s="183"/>
      <c r="W84" s="184"/>
      <c r="X84" s="182"/>
      <c r="Y84" s="264"/>
      <c r="Z84" s="369"/>
    </row>
    <row r="85" spans="1:26" ht="14.4" x14ac:dyDescent="0.3">
      <c r="A85" s="55" t="s">
        <v>356</v>
      </c>
      <c r="B85" s="56" t="s">
        <v>43</v>
      </c>
      <c r="C85" s="57" t="s">
        <v>13</v>
      </c>
      <c r="D85" s="300">
        <v>560000</v>
      </c>
      <c r="E85" s="301" t="s">
        <v>265</v>
      </c>
      <c r="F85" s="58" t="s">
        <v>14</v>
      </c>
      <c r="G85" s="58" t="s">
        <v>14</v>
      </c>
      <c r="H85" s="59" t="s">
        <v>17</v>
      </c>
      <c r="I85" s="58" t="s">
        <v>14</v>
      </c>
      <c r="J85" s="58" t="s">
        <v>14</v>
      </c>
      <c r="K85" s="58" t="s">
        <v>14</v>
      </c>
      <c r="L85" s="58" t="s">
        <v>14</v>
      </c>
      <c r="M85" s="58" t="s">
        <v>14</v>
      </c>
      <c r="N85" s="59">
        <v>12</v>
      </c>
      <c r="O85" s="59">
        <v>27</v>
      </c>
      <c r="P85" s="60" t="s">
        <v>18</v>
      </c>
      <c r="Q85" s="60"/>
      <c r="R85" s="60"/>
      <c r="S85" s="60" t="s">
        <v>134</v>
      </c>
      <c r="T85" s="84" t="e">
        <f>#REF!*N85</f>
        <v>#REF!</v>
      </c>
      <c r="U85" s="85" t="e">
        <f t="shared" ref="U85:U109" si="10">ROUND(T85*1.2,2)</f>
        <v>#REF!</v>
      </c>
      <c r="V85" s="86" t="e">
        <f>#REF!*N85</f>
        <v>#REF!</v>
      </c>
      <c r="W85" s="87" t="e">
        <f t="shared" ref="W85:W109" si="11">ROUND(V85*1.2,2)</f>
        <v>#REF!</v>
      </c>
      <c r="X85" s="84">
        <v>2970.24</v>
      </c>
      <c r="Y85" s="261" t="e">
        <f>#REF!/X85-1</f>
        <v>#REF!</v>
      </c>
      <c r="Z85" s="378">
        <v>4717.79</v>
      </c>
    </row>
    <row r="86" spans="1:26" ht="14.4" x14ac:dyDescent="0.3">
      <c r="A86" s="19" t="s">
        <v>356</v>
      </c>
      <c r="B86" s="20" t="s">
        <v>43</v>
      </c>
      <c r="C86" s="21" t="s">
        <v>13</v>
      </c>
      <c r="D86" s="302">
        <v>560008</v>
      </c>
      <c r="E86" s="303" t="s">
        <v>266</v>
      </c>
      <c r="F86" s="22" t="s">
        <v>14</v>
      </c>
      <c r="G86" s="22" t="s">
        <v>14</v>
      </c>
      <c r="H86" s="23" t="s">
        <v>19</v>
      </c>
      <c r="I86" s="22" t="s">
        <v>14</v>
      </c>
      <c r="J86" s="22" t="s">
        <v>14</v>
      </c>
      <c r="K86" s="22" t="s">
        <v>14</v>
      </c>
      <c r="L86" s="22" t="s">
        <v>14</v>
      </c>
      <c r="M86" s="22" t="s">
        <v>14</v>
      </c>
      <c r="N86" s="23">
        <v>12</v>
      </c>
      <c r="O86" s="23">
        <v>27</v>
      </c>
      <c r="P86" s="24" t="s">
        <v>18</v>
      </c>
      <c r="Q86" s="24"/>
      <c r="R86" s="24"/>
      <c r="S86" s="24" t="s">
        <v>134</v>
      </c>
      <c r="T86" s="88" t="e">
        <f>#REF!*N86</f>
        <v>#REF!</v>
      </c>
      <c r="U86" s="89" t="e">
        <f t="shared" si="10"/>
        <v>#REF!</v>
      </c>
      <c r="V86" s="90" t="e">
        <f>#REF!*N86</f>
        <v>#REF!</v>
      </c>
      <c r="W86" s="91" t="e">
        <f t="shared" si="11"/>
        <v>#REF!</v>
      </c>
      <c r="X86" s="88">
        <v>2970.24</v>
      </c>
      <c r="Y86" s="262" t="e">
        <f>#REF!/X86-1</f>
        <v>#REF!</v>
      </c>
      <c r="Z86" s="379">
        <v>4717.79</v>
      </c>
    </row>
    <row r="87" spans="1:26" ht="14.4" x14ac:dyDescent="0.3">
      <c r="A87" s="19" t="s">
        <v>356</v>
      </c>
      <c r="B87" s="20" t="s">
        <v>43</v>
      </c>
      <c r="C87" s="65" t="s">
        <v>89</v>
      </c>
      <c r="D87" s="302">
        <v>205612</v>
      </c>
      <c r="E87" s="303" t="s">
        <v>267</v>
      </c>
      <c r="F87" s="22" t="s">
        <v>14</v>
      </c>
      <c r="G87" s="22" t="s">
        <v>14</v>
      </c>
      <c r="H87" s="23" t="s">
        <v>17</v>
      </c>
      <c r="I87" s="22" t="s">
        <v>14</v>
      </c>
      <c r="J87" s="22" t="s">
        <v>14</v>
      </c>
      <c r="K87" s="22" t="s">
        <v>14</v>
      </c>
      <c r="L87" s="22" t="s">
        <v>14</v>
      </c>
      <c r="M87" s="22" t="s">
        <v>14</v>
      </c>
      <c r="N87" s="106">
        <v>18</v>
      </c>
      <c r="O87" s="106">
        <v>192</v>
      </c>
      <c r="P87" s="126" t="s">
        <v>18</v>
      </c>
      <c r="Q87" s="126"/>
      <c r="R87" s="126"/>
      <c r="S87" s="126"/>
      <c r="T87" s="88" t="e">
        <f>#REF!*N87</f>
        <v>#REF!</v>
      </c>
      <c r="U87" s="89" t="e">
        <f t="shared" si="10"/>
        <v>#REF!</v>
      </c>
      <c r="V87" s="90" t="e">
        <f>#REF!*N87</f>
        <v>#REF!</v>
      </c>
      <c r="W87" s="91" t="e">
        <f t="shared" si="11"/>
        <v>#REF!</v>
      </c>
      <c r="X87" s="88">
        <v>217.28</v>
      </c>
      <c r="Y87" s="262" t="e">
        <f>#REF!/X87-1</f>
        <v>#REF!</v>
      </c>
      <c r="Z87" s="379">
        <v>345.12</v>
      </c>
    </row>
    <row r="88" spans="1:26" ht="14.4" x14ac:dyDescent="0.3">
      <c r="A88" s="19" t="s">
        <v>356</v>
      </c>
      <c r="B88" s="20" t="s">
        <v>43</v>
      </c>
      <c r="C88" s="21" t="s">
        <v>89</v>
      </c>
      <c r="D88" s="302">
        <v>205613</v>
      </c>
      <c r="E88" s="303" t="s">
        <v>268</v>
      </c>
      <c r="F88" s="22" t="s">
        <v>14</v>
      </c>
      <c r="G88" s="22" t="s">
        <v>14</v>
      </c>
      <c r="H88" s="23" t="s">
        <v>19</v>
      </c>
      <c r="I88" s="22" t="s">
        <v>14</v>
      </c>
      <c r="J88" s="22" t="s">
        <v>14</v>
      </c>
      <c r="K88" s="22" t="s">
        <v>14</v>
      </c>
      <c r="L88" s="22" t="s">
        <v>14</v>
      </c>
      <c r="M88" s="22" t="s">
        <v>14</v>
      </c>
      <c r="N88" s="106">
        <v>18</v>
      </c>
      <c r="O88" s="106">
        <v>192</v>
      </c>
      <c r="P88" s="126" t="s">
        <v>18</v>
      </c>
      <c r="Q88" s="126"/>
      <c r="R88" s="126"/>
      <c r="S88" s="126"/>
      <c r="T88" s="88" t="e">
        <f>#REF!*N88</f>
        <v>#REF!</v>
      </c>
      <c r="U88" s="89" t="e">
        <f t="shared" si="10"/>
        <v>#REF!</v>
      </c>
      <c r="V88" s="90" t="e">
        <f>#REF!*N88</f>
        <v>#REF!</v>
      </c>
      <c r="W88" s="91" t="e">
        <f t="shared" si="11"/>
        <v>#REF!</v>
      </c>
      <c r="X88" s="88">
        <v>217.28</v>
      </c>
      <c r="Y88" s="262" t="e">
        <f>#REF!/X88-1</f>
        <v>#REF!</v>
      </c>
      <c r="Z88" s="379">
        <v>345.12</v>
      </c>
    </row>
    <row r="89" spans="1:26" ht="14.4" x14ac:dyDescent="0.3">
      <c r="A89" s="29" t="s">
        <v>394</v>
      </c>
      <c r="B89" s="191" t="s">
        <v>44</v>
      </c>
      <c r="C89" s="120" t="s">
        <v>21</v>
      </c>
      <c r="D89" s="191">
        <v>420511</v>
      </c>
      <c r="E89" s="328" t="s">
        <v>178</v>
      </c>
      <c r="F89" s="32" t="s">
        <v>204</v>
      </c>
      <c r="G89" s="32" t="s">
        <v>14</v>
      </c>
      <c r="H89" s="32" t="s">
        <v>45</v>
      </c>
      <c r="I89" s="32" t="s">
        <v>14</v>
      </c>
      <c r="J89" s="32" t="s">
        <v>14</v>
      </c>
      <c r="K89" s="32" t="s">
        <v>14</v>
      </c>
      <c r="L89" s="32" t="s">
        <v>14</v>
      </c>
      <c r="M89" s="32" t="s">
        <v>46</v>
      </c>
      <c r="N89" s="49">
        <v>6</v>
      </c>
      <c r="O89" s="49">
        <v>80</v>
      </c>
      <c r="P89" s="50" t="s">
        <v>23</v>
      </c>
      <c r="Q89" s="227" t="s">
        <v>14</v>
      </c>
      <c r="R89" s="113" t="s">
        <v>177</v>
      </c>
      <c r="S89" s="113"/>
      <c r="T89" s="51" t="e">
        <f>#REF!*N89</f>
        <v>#REF!</v>
      </c>
      <c r="U89" s="52" t="e">
        <f t="shared" si="10"/>
        <v>#REF!</v>
      </c>
      <c r="V89" s="53" t="e">
        <f>#REF!*N89</f>
        <v>#REF!</v>
      </c>
      <c r="W89" s="54" t="e">
        <f t="shared" si="11"/>
        <v>#REF!</v>
      </c>
      <c r="X89" s="51">
        <v>421.8</v>
      </c>
      <c r="Y89" s="256" t="e">
        <f>#REF!/X89-1</f>
        <v>#REF!</v>
      </c>
      <c r="Z89" s="336">
        <v>669.97</v>
      </c>
    </row>
    <row r="90" spans="1:26" ht="14.4" x14ac:dyDescent="0.3">
      <c r="A90" s="29" t="s">
        <v>394</v>
      </c>
      <c r="B90" s="30" t="s">
        <v>44</v>
      </c>
      <c r="C90" s="31" t="s">
        <v>21</v>
      </c>
      <c r="D90" s="191">
        <v>420820</v>
      </c>
      <c r="E90" s="328" t="s">
        <v>179</v>
      </c>
      <c r="F90" s="32" t="s">
        <v>204</v>
      </c>
      <c r="G90" s="32" t="s">
        <v>14</v>
      </c>
      <c r="H90" s="32" t="s">
        <v>48</v>
      </c>
      <c r="I90" s="32" t="s">
        <v>14</v>
      </c>
      <c r="J90" s="32" t="s">
        <v>14</v>
      </c>
      <c r="K90" s="32" t="s">
        <v>14</v>
      </c>
      <c r="L90" s="32" t="s">
        <v>14</v>
      </c>
      <c r="M90" s="32" t="s">
        <v>46</v>
      </c>
      <c r="N90" s="49">
        <v>6</v>
      </c>
      <c r="O90" s="49">
        <v>80</v>
      </c>
      <c r="P90" s="50" t="s">
        <v>23</v>
      </c>
      <c r="Q90" s="227" t="s">
        <v>14</v>
      </c>
      <c r="R90" s="113" t="s">
        <v>177</v>
      </c>
      <c r="S90" s="113"/>
      <c r="T90" s="51" t="e">
        <f>#REF!*N90</f>
        <v>#REF!</v>
      </c>
      <c r="U90" s="52" t="e">
        <f t="shared" si="10"/>
        <v>#REF!</v>
      </c>
      <c r="V90" s="53" t="e">
        <f>#REF!*N90</f>
        <v>#REF!</v>
      </c>
      <c r="W90" s="54" t="e">
        <f t="shared" si="11"/>
        <v>#REF!</v>
      </c>
      <c r="X90" s="51">
        <v>441.78</v>
      </c>
      <c r="Y90" s="256" t="e">
        <f>#REF!/X90-1</f>
        <v>#REF!</v>
      </c>
      <c r="Z90" s="336">
        <v>701.7</v>
      </c>
    </row>
    <row r="91" spans="1:26" ht="15" thickBot="1" x14ac:dyDescent="0.35">
      <c r="A91" s="19" t="s">
        <v>356</v>
      </c>
      <c r="B91" s="20" t="s">
        <v>44</v>
      </c>
      <c r="C91" s="21" t="s">
        <v>21</v>
      </c>
      <c r="D91" s="304">
        <v>420601</v>
      </c>
      <c r="E91" s="303" t="s">
        <v>269</v>
      </c>
      <c r="F91" s="22" t="s">
        <v>206</v>
      </c>
      <c r="G91" s="22" t="s">
        <v>14</v>
      </c>
      <c r="H91" s="22" t="s">
        <v>49</v>
      </c>
      <c r="I91" s="22" t="s">
        <v>14</v>
      </c>
      <c r="J91" s="22" t="s">
        <v>14</v>
      </c>
      <c r="K91" s="22" t="s">
        <v>14</v>
      </c>
      <c r="L91" s="22" t="s">
        <v>14</v>
      </c>
      <c r="M91" s="22" t="s">
        <v>46</v>
      </c>
      <c r="N91" s="107">
        <v>6</v>
      </c>
      <c r="O91" s="107">
        <v>80</v>
      </c>
      <c r="P91" s="109" t="s">
        <v>47</v>
      </c>
      <c r="Q91" s="109"/>
      <c r="R91" s="109" t="s">
        <v>177</v>
      </c>
      <c r="S91" s="109"/>
      <c r="T91" s="110" t="e">
        <f>#REF!*N91</f>
        <v>#REF!</v>
      </c>
      <c r="U91" s="111" t="e">
        <f t="shared" si="10"/>
        <v>#REF!</v>
      </c>
      <c r="V91" s="114" t="e">
        <f>#REF!*N91</f>
        <v>#REF!</v>
      </c>
      <c r="W91" s="112" t="e">
        <f t="shared" si="11"/>
        <v>#REF!</v>
      </c>
      <c r="X91" s="110">
        <v>620.48</v>
      </c>
      <c r="Y91" s="250" t="e">
        <f>#REF!/X91-1</f>
        <v>#REF!</v>
      </c>
      <c r="Z91" s="381">
        <v>985.54</v>
      </c>
    </row>
    <row r="92" spans="1:26" ht="14.4" x14ac:dyDescent="0.3">
      <c r="A92" s="55" t="s">
        <v>357</v>
      </c>
      <c r="B92" s="56" t="s">
        <v>50</v>
      </c>
      <c r="C92" s="57" t="s">
        <v>13</v>
      </c>
      <c r="D92" s="300">
        <v>561000</v>
      </c>
      <c r="E92" s="301" t="s">
        <v>270</v>
      </c>
      <c r="F92" s="58" t="s">
        <v>14</v>
      </c>
      <c r="G92" s="58" t="s">
        <v>14</v>
      </c>
      <c r="H92" s="59" t="s">
        <v>17</v>
      </c>
      <c r="I92" s="58" t="s">
        <v>14</v>
      </c>
      <c r="J92" s="58" t="s">
        <v>14</v>
      </c>
      <c r="K92" s="58" t="s">
        <v>14</v>
      </c>
      <c r="L92" s="58" t="s">
        <v>14</v>
      </c>
      <c r="M92" s="58" t="s">
        <v>14</v>
      </c>
      <c r="N92" s="59">
        <v>12</v>
      </c>
      <c r="O92" s="59">
        <v>36</v>
      </c>
      <c r="P92" s="60" t="s">
        <v>18</v>
      </c>
      <c r="Q92" s="60"/>
      <c r="R92" s="60"/>
      <c r="S92" s="60" t="s">
        <v>134</v>
      </c>
      <c r="T92" s="84" t="e">
        <f>#REF!*N92</f>
        <v>#REF!</v>
      </c>
      <c r="U92" s="85" t="e">
        <f t="shared" si="10"/>
        <v>#REF!</v>
      </c>
      <c r="V92" s="86" t="e">
        <f>#REF!*N92</f>
        <v>#REF!</v>
      </c>
      <c r="W92" s="87" t="e">
        <f t="shared" si="11"/>
        <v>#REF!</v>
      </c>
      <c r="X92" s="84">
        <v>2627.52</v>
      </c>
      <c r="Y92" s="261" t="e">
        <f>#REF!/X92-1</f>
        <v>#REF!</v>
      </c>
      <c r="Z92" s="378">
        <v>4173.43</v>
      </c>
    </row>
    <row r="93" spans="1:26" ht="14.4" x14ac:dyDescent="0.3">
      <c r="A93" s="19" t="s">
        <v>357</v>
      </c>
      <c r="B93" s="20" t="s">
        <v>50</v>
      </c>
      <c r="C93" s="21" t="s">
        <v>13</v>
      </c>
      <c r="D93" s="302">
        <v>561008</v>
      </c>
      <c r="E93" s="303" t="s">
        <v>271</v>
      </c>
      <c r="F93" s="22" t="s">
        <v>14</v>
      </c>
      <c r="G93" s="22" t="s">
        <v>14</v>
      </c>
      <c r="H93" s="23" t="s">
        <v>19</v>
      </c>
      <c r="I93" s="22" t="s">
        <v>14</v>
      </c>
      <c r="J93" s="22" t="s">
        <v>14</v>
      </c>
      <c r="K93" s="22" t="s">
        <v>14</v>
      </c>
      <c r="L93" s="22" t="s">
        <v>14</v>
      </c>
      <c r="M93" s="22" t="s">
        <v>14</v>
      </c>
      <c r="N93" s="23">
        <v>12</v>
      </c>
      <c r="O93" s="23">
        <v>36</v>
      </c>
      <c r="P93" s="24" t="s">
        <v>18</v>
      </c>
      <c r="Q93" s="24"/>
      <c r="R93" s="24"/>
      <c r="S93" s="24" t="s">
        <v>134</v>
      </c>
      <c r="T93" s="88" t="e">
        <f>#REF!*N93</f>
        <v>#REF!</v>
      </c>
      <c r="U93" s="89" t="e">
        <f t="shared" si="10"/>
        <v>#REF!</v>
      </c>
      <c r="V93" s="90" t="e">
        <f>#REF!*N93</f>
        <v>#REF!</v>
      </c>
      <c r="W93" s="91" t="e">
        <f t="shared" si="11"/>
        <v>#REF!</v>
      </c>
      <c r="X93" s="88">
        <v>2627.52</v>
      </c>
      <c r="Y93" s="262" t="e">
        <f>#REF!/X93-1</f>
        <v>#REF!</v>
      </c>
      <c r="Z93" s="379">
        <v>4173.43</v>
      </c>
    </row>
    <row r="94" spans="1:26" ht="14.4" x14ac:dyDescent="0.3">
      <c r="A94" s="29" t="s">
        <v>195</v>
      </c>
      <c r="B94" s="30" t="s">
        <v>50</v>
      </c>
      <c r="C94" s="120" t="s">
        <v>21</v>
      </c>
      <c r="D94" s="191">
        <v>420512</v>
      </c>
      <c r="E94" s="328" t="s">
        <v>180</v>
      </c>
      <c r="F94" s="32" t="s">
        <v>204</v>
      </c>
      <c r="G94" s="32" t="s">
        <v>14</v>
      </c>
      <c r="H94" s="32" t="s">
        <v>45</v>
      </c>
      <c r="I94" s="32" t="s">
        <v>14</v>
      </c>
      <c r="J94" s="32" t="s">
        <v>14</v>
      </c>
      <c r="K94" s="32" t="s">
        <v>14</v>
      </c>
      <c r="L94" s="32" t="s">
        <v>14</v>
      </c>
      <c r="M94" s="32" t="s">
        <v>51</v>
      </c>
      <c r="N94" s="49">
        <v>8</v>
      </c>
      <c r="O94" s="49">
        <v>96</v>
      </c>
      <c r="P94" s="50" t="s">
        <v>23</v>
      </c>
      <c r="Q94" s="227" t="s">
        <v>14</v>
      </c>
      <c r="R94" s="113" t="s">
        <v>177</v>
      </c>
      <c r="S94" s="113"/>
      <c r="T94" s="51" t="e">
        <f>#REF!*N94</f>
        <v>#REF!</v>
      </c>
      <c r="U94" s="52" t="e">
        <f t="shared" si="10"/>
        <v>#REF!</v>
      </c>
      <c r="V94" s="53" t="e">
        <f>#REF!*N94</f>
        <v>#REF!</v>
      </c>
      <c r="W94" s="54" t="e">
        <f t="shared" si="11"/>
        <v>#REF!</v>
      </c>
      <c r="X94" s="51">
        <v>317.45999999999998</v>
      </c>
      <c r="Y94" s="256" t="e">
        <f>#REF!/X94-1</f>
        <v>#REF!</v>
      </c>
      <c r="Z94" s="336">
        <v>504.24</v>
      </c>
    </row>
    <row r="95" spans="1:26" ht="14.4" x14ac:dyDescent="0.3">
      <c r="A95" s="19" t="s">
        <v>357</v>
      </c>
      <c r="B95" s="20" t="s">
        <v>50</v>
      </c>
      <c r="C95" s="21" t="s">
        <v>21</v>
      </c>
      <c r="D95" s="304">
        <v>420602</v>
      </c>
      <c r="E95" s="303" t="s">
        <v>272</v>
      </c>
      <c r="F95" s="22" t="s">
        <v>206</v>
      </c>
      <c r="G95" s="22" t="s">
        <v>14</v>
      </c>
      <c r="H95" s="22" t="s">
        <v>49</v>
      </c>
      <c r="I95" s="22" t="s">
        <v>14</v>
      </c>
      <c r="J95" s="22" t="s">
        <v>14</v>
      </c>
      <c r="K95" s="22" t="s">
        <v>14</v>
      </c>
      <c r="L95" s="22" t="s">
        <v>14</v>
      </c>
      <c r="M95" s="22" t="s">
        <v>51</v>
      </c>
      <c r="N95" s="107">
        <v>8</v>
      </c>
      <c r="O95" s="107">
        <v>96</v>
      </c>
      <c r="P95" s="109" t="s">
        <v>47</v>
      </c>
      <c r="Q95" s="109"/>
      <c r="R95" s="109" t="s">
        <v>177</v>
      </c>
      <c r="S95" s="109"/>
      <c r="T95" s="110" t="e">
        <f>#REF!*N95</f>
        <v>#REF!</v>
      </c>
      <c r="U95" s="111" t="e">
        <f t="shared" si="10"/>
        <v>#REF!</v>
      </c>
      <c r="V95" s="114" t="e">
        <f>#REF!*N95</f>
        <v>#REF!</v>
      </c>
      <c r="W95" s="112" t="e">
        <f t="shared" si="11"/>
        <v>#REF!</v>
      </c>
      <c r="X95" s="110">
        <v>465.92</v>
      </c>
      <c r="Y95" s="250" t="e">
        <f>#REF!/X95-1</f>
        <v>#REF!</v>
      </c>
      <c r="Z95" s="381">
        <v>740.04</v>
      </c>
    </row>
    <row r="96" spans="1:26" ht="15" thickBot="1" x14ac:dyDescent="0.35">
      <c r="A96" s="29" t="s">
        <v>195</v>
      </c>
      <c r="B96" s="30" t="s">
        <v>50</v>
      </c>
      <c r="C96" s="120" t="s">
        <v>21</v>
      </c>
      <c r="D96" s="191">
        <v>422500</v>
      </c>
      <c r="E96" s="329" t="s">
        <v>181</v>
      </c>
      <c r="F96" s="32" t="s">
        <v>204</v>
      </c>
      <c r="G96" s="32" t="s">
        <v>14</v>
      </c>
      <c r="H96" s="32" t="s">
        <v>17</v>
      </c>
      <c r="I96" s="32" t="s">
        <v>14</v>
      </c>
      <c r="J96" s="32" t="s">
        <v>14</v>
      </c>
      <c r="K96" s="32" t="s">
        <v>14</v>
      </c>
      <c r="L96" s="32" t="s">
        <v>14</v>
      </c>
      <c r="M96" s="32" t="s">
        <v>51</v>
      </c>
      <c r="N96" s="49">
        <v>8</v>
      </c>
      <c r="O96" s="49">
        <v>96</v>
      </c>
      <c r="P96" s="50" t="s">
        <v>23</v>
      </c>
      <c r="Q96" s="227" t="s">
        <v>14</v>
      </c>
      <c r="R96" s="97" t="s">
        <v>177</v>
      </c>
      <c r="S96" s="113"/>
      <c r="T96" s="51" t="e">
        <f>#REF!*N96</f>
        <v>#REF!</v>
      </c>
      <c r="U96" s="52" t="e">
        <f t="shared" si="10"/>
        <v>#REF!</v>
      </c>
      <c r="V96" s="53" t="e">
        <f>#REF!*N96</f>
        <v>#REF!</v>
      </c>
      <c r="W96" s="54" t="e">
        <f t="shared" si="11"/>
        <v>#REF!</v>
      </c>
      <c r="X96" s="51">
        <v>430.68</v>
      </c>
      <c r="Y96" s="258" t="e">
        <f>#REF!/X96-1</f>
        <v>#REF!</v>
      </c>
      <c r="Z96" s="336">
        <v>684.07</v>
      </c>
    </row>
    <row r="97" spans="1:26" ht="14.4" x14ac:dyDescent="0.3">
      <c r="A97" s="55" t="s">
        <v>358</v>
      </c>
      <c r="B97" s="56" t="s">
        <v>54</v>
      </c>
      <c r="C97" s="57" t="s">
        <v>13</v>
      </c>
      <c r="D97" s="300">
        <v>561500</v>
      </c>
      <c r="E97" s="314" t="s">
        <v>273</v>
      </c>
      <c r="F97" s="58" t="s">
        <v>14</v>
      </c>
      <c r="G97" s="58" t="s">
        <v>14</v>
      </c>
      <c r="H97" s="59" t="s">
        <v>17</v>
      </c>
      <c r="I97" s="58" t="s">
        <v>14</v>
      </c>
      <c r="J97" s="58" t="s">
        <v>14</v>
      </c>
      <c r="K97" s="58" t="s">
        <v>14</v>
      </c>
      <c r="L97" s="58" t="s">
        <v>14</v>
      </c>
      <c r="M97" s="58" t="s">
        <v>14</v>
      </c>
      <c r="N97" s="59">
        <v>12</v>
      </c>
      <c r="O97" s="59">
        <v>27</v>
      </c>
      <c r="P97" s="60" t="s">
        <v>18</v>
      </c>
      <c r="Q97" s="60"/>
      <c r="R97" s="60"/>
      <c r="S97" s="60" t="s">
        <v>134</v>
      </c>
      <c r="T97" s="84" t="e">
        <f>#REF!*N97</f>
        <v>#REF!</v>
      </c>
      <c r="U97" s="85" t="e">
        <f t="shared" si="10"/>
        <v>#REF!</v>
      </c>
      <c r="V97" s="86" t="e">
        <f>#REF!*N97</f>
        <v>#REF!</v>
      </c>
      <c r="W97" s="87" t="e">
        <f t="shared" si="11"/>
        <v>#REF!</v>
      </c>
      <c r="X97" s="84">
        <v>2970.24</v>
      </c>
      <c r="Y97" s="261" t="e">
        <f>#REF!/X97-1</f>
        <v>#REF!</v>
      </c>
      <c r="Z97" s="378">
        <v>6133.12</v>
      </c>
    </row>
    <row r="98" spans="1:26" ht="14.4" x14ac:dyDescent="0.3">
      <c r="A98" s="19" t="s">
        <v>358</v>
      </c>
      <c r="B98" s="20" t="s">
        <v>54</v>
      </c>
      <c r="C98" s="21" t="s">
        <v>13</v>
      </c>
      <c r="D98" s="302">
        <v>561508</v>
      </c>
      <c r="E98" s="315" t="s">
        <v>274</v>
      </c>
      <c r="F98" s="22" t="s">
        <v>14</v>
      </c>
      <c r="G98" s="22" t="s">
        <v>14</v>
      </c>
      <c r="H98" s="23" t="s">
        <v>19</v>
      </c>
      <c r="I98" s="22" t="s">
        <v>14</v>
      </c>
      <c r="J98" s="22" t="s">
        <v>14</v>
      </c>
      <c r="K98" s="22" t="s">
        <v>14</v>
      </c>
      <c r="L98" s="22" t="s">
        <v>14</v>
      </c>
      <c r="M98" s="22" t="s">
        <v>14</v>
      </c>
      <c r="N98" s="23">
        <v>12</v>
      </c>
      <c r="O98" s="23">
        <v>27</v>
      </c>
      <c r="P98" s="24" t="s">
        <v>18</v>
      </c>
      <c r="Q98" s="24"/>
      <c r="R98" s="24"/>
      <c r="S98" s="24" t="s">
        <v>134</v>
      </c>
      <c r="T98" s="88" t="e">
        <f>#REF!*N98</f>
        <v>#REF!</v>
      </c>
      <c r="U98" s="89" t="e">
        <f t="shared" si="10"/>
        <v>#REF!</v>
      </c>
      <c r="V98" s="90" t="e">
        <f>#REF!*N98</f>
        <v>#REF!</v>
      </c>
      <c r="W98" s="91" t="e">
        <f t="shared" si="11"/>
        <v>#REF!</v>
      </c>
      <c r="X98" s="88">
        <v>2970.24</v>
      </c>
      <c r="Y98" s="262" t="e">
        <f>#REF!/X98-1</f>
        <v>#REF!</v>
      </c>
      <c r="Z98" s="379">
        <v>6133.12</v>
      </c>
    </row>
    <row r="99" spans="1:26" ht="14.4" x14ac:dyDescent="0.3">
      <c r="A99" s="19" t="s">
        <v>358</v>
      </c>
      <c r="B99" s="20" t="s">
        <v>54</v>
      </c>
      <c r="C99" s="21" t="s">
        <v>13</v>
      </c>
      <c r="D99" s="302">
        <v>460010</v>
      </c>
      <c r="E99" s="303" t="s">
        <v>275</v>
      </c>
      <c r="F99" s="22" t="s">
        <v>14</v>
      </c>
      <c r="G99" s="22" t="s">
        <v>14</v>
      </c>
      <c r="H99" s="23" t="s">
        <v>15</v>
      </c>
      <c r="I99" s="22" t="s">
        <v>14</v>
      </c>
      <c r="J99" s="22" t="s">
        <v>14</v>
      </c>
      <c r="K99" s="22" t="s">
        <v>14</v>
      </c>
      <c r="L99" s="22" t="s">
        <v>14</v>
      </c>
      <c r="M99" s="22" t="s">
        <v>14</v>
      </c>
      <c r="N99" s="23">
        <v>1</v>
      </c>
      <c r="O99" s="23">
        <v>330</v>
      </c>
      <c r="P99" s="24" t="s">
        <v>16</v>
      </c>
      <c r="Q99" s="24"/>
      <c r="R99" s="24"/>
      <c r="S99" s="24"/>
      <c r="T99" s="88" t="e">
        <f>#REF!*N99</f>
        <v>#REF!</v>
      </c>
      <c r="U99" s="89" t="e">
        <f t="shared" si="10"/>
        <v>#REF!</v>
      </c>
      <c r="V99" s="90" t="e">
        <f>#REF!*N99</f>
        <v>#REF!</v>
      </c>
      <c r="W99" s="91" t="e">
        <f t="shared" si="11"/>
        <v>#REF!</v>
      </c>
      <c r="X99" s="88">
        <v>11139.52</v>
      </c>
      <c r="Y99" s="262" t="e">
        <f>#REF!/X99-1</f>
        <v>#REF!</v>
      </c>
      <c r="Z99" s="379">
        <v>17693.48</v>
      </c>
    </row>
    <row r="100" spans="1:26" ht="14.4" x14ac:dyDescent="0.3">
      <c r="A100" s="19" t="s">
        <v>358</v>
      </c>
      <c r="B100" s="20" t="s">
        <v>54</v>
      </c>
      <c r="C100" s="21" t="s">
        <v>13</v>
      </c>
      <c r="D100" s="302">
        <v>561600</v>
      </c>
      <c r="E100" s="303" t="s">
        <v>276</v>
      </c>
      <c r="F100" s="22" t="s">
        <v>14</v>
      </c>
      <c r="G100" s="22" t="s">
        <v>14</v>
      </c>
      <c r="H100" s="23" t="s">
        <v>17</v>
      </c>
      <c r="I100" s="22" t="s">
        <v>14</v>
      </c>
      <c r="J100" s="22" t="s">
        <v>14</v>
      </c>
      <c r="K100" s="22" t="s">
        <v>14</v>
      </c>
      <c r="L100" s="22" t="s">
        <v>14</v>
      </c>
      <c r="M100" s="22" t="s">
        <v>14</v>
      </c>
      <c r="N100" s="23">
        <v>6</v>
      </c>
      <c r="O100" s="23">
        <v>30</v>
      </c>
      <c r="P100" s="24" t="s">
        <v>20</v>
      </c>
      <c r="Q100" s="24"/>
      <c r="R100" s="24"/>
      <c r="S100" s="24" t="s">
        <v>134</v>
      </c>
      <c r="T100" s="88" t="e">
        <f>#REF!*N100</f>
        <v>#REF!</v>
      </c>
      <c r="U100" s="89" t="e">
        <f t="shared" si="10"/>
        <v>#REF!</v>
      </c>
      <c r="V100" s="90" t="e">
        <f>#REF!*N100</f>
        <v>#REF!</v>
      </c>
      <c r="W100" s="91" t="e">
        <f t="shared" si="11"/>
        <v>#REF!</v>
      </c>
      <c r="X100" s="88">
        <v>17980.48</v>
      </c>
      <c r="Y100" s="262" t="e">
        <f>#REF!/X100-1</f>
        <v>#REF!</v>
      </c>
      <c r="Z100" s="379">
        <v>28559.33</v>
      </c>
    </row>
    <row r="101" spans="1:26" ht="14.4" x14ac:dyDescent="0.3">
      <c r="A101" s="19" t="s">
        <v>358</v>
      </c>
      <c r="B101" s="20" t="s">
        <v>54</v>
      </c>
      <c r="C101" s="21" t="s">
        <v>13</v>
      </c>
      <c r="D101" s="302">
        <v>561608</v>
      </c>
      <c r="E101" s="303" t="s">
        <v>277</v>
      </c>
      <c r="F101" s="22" t="s">
        <v>14</v>
      </c>
      <c r="G101" s="22" t="s">
        <v>14</v>
      </c>
      <c r="H101" s="23" t="s">
        <v>19</v>
      </c>
      <c r="I101" s="22" t="s">
        <v>14</v>
      </c>
      <c r="J101" s="22" t="s">
        <v>14</v>
      </c>
      <c r="K101" s="22" t="s">
        <v>14</v>
      </c>
      <c r="L101" s="22" t="s">
        <v>14</v>
      </c>
      <c r="M101" s="22" t="s">
        <v>14</v>
      </c>
      <c r="N101" s="23">
        <v>6</v>
      </c>
      <c r="O101" s="23">
        <v>30</v>
      </c>
      <c r="P101" s="24" t="s">
        <v>20</v>
      </c>
      <c r="Q101" s="24"/>
      <c r="R101" s="24"/>
      <c r="S101" s="24" t="s">
        <v>134</v>
      </c>
      <c r="T101" s="88" t="e">
        <f>#REF!*N101</f>
        <v>#REF!</v>
      </c>
      <c r="U101" s="89" t="e">
        <f t="shared" si="10"/>
        <v>#REF!</v>
      </c>
      <c r="V101" s="90" t="e">
        <f>#REF!*N101</f>
        <v>#REF!</v>
      </c>
      <c r="W101" s="91" t="e">
        <f t="shared" si="11"/>
        <v>#REF!</v>
      </c>
      <c r="X101" s="88">
        <v>17980.48</v>
      </c>
      <c r="Y101" s="262" t="e">
        <f>#REF!/X101-1</f>
        <v>#REF!</v>
      </c>
      <c r="Z101" s="379">
        <v>28559.33</v>
      </c>
    </row>
    <row r="102" spans="1:26" ht="14.4" x14ac:dyDescent="0.3">
      <c r="A102" s="19" t="s">
        <v>358</v>
      </c>
      <c r="B102" s="20" t="s">
        <v>54</v>
      </c>
      <c r="C102" s="21" t="s">
        <v>13</v>
      </c>
      <c r="D102" s="304">
        <v>460009</v>
      </c>
      <c r="E102" s="303" t="s">
        <v>278</v>
      </c>
      <c r="F102" s="22" t="s">
        <v>14</v>
      </c>
      <c r="G102" s="22" t="s">
        <v>14</v>
      </c>
      <c r="H102" s="22" t="s">
        <v>15</v>
      </c>
      <c r="I102" s="22" t="s">
        <v>14</v>
      </c>
      <c r="J102" s="22" t="s">
        <v>14</v>
      </c>
      <c r="K102" s="22" t="s">
        <v>14</v>
      </c>
      <c r="L102" s="22" t="s">
        <v>14</v>
      </c>
      <c r="M102" s="22" t="s">
        <v>14</v>
      </c>
      <c r="N102" s="107">
        <v>1</v>
      </c>
      <c r="O102" s="107">
        <v>280</v>
      </c>
      <c r="P102" s="109" t="s">
        <v>16</v>
      </c>
      <c r="Q102" s="109"/>
      <c r="R102" s="108"/>
      <c r="S102" s="108"/>
      <c r="T102" s="110" t="e">
        <f>#REF!*N102</f>
        <v>#REF!</v>
      </c>
      <c r="U102" s="111" t="e">
        <f t="shared" si="10"/>
        <v>#REF!</v>
      </c>
      <c r="V102" s="114" t="e">
        <f>#REF!*N102</f>
        <v>#REF!</v>
      </c>
      <c r="W102" s="112" t="e">
        <f t="shared" si="11"/>
        <v>#REF!</v>
      </c>
      <c r="X102" s="110">
        <v>26969.599999999999</v>
      </c>
      <c r="Y102" s="250" t="e">
        <f>#REF!/X102-1</f>
        <v>#REF!</v>
      </c>
      <c r="Z102" s="381">
        <v>42837.22</v>
      </c>
    </row>
    <row r="103" spans="1:26" ht="14.4" x14ac:dyDescent="0.3">
      <c r="A103" s="19" t="s">
        <v>358</v>
      </c>
      <c r="B103" s="20" t="s">
        <v>54</v>
      </c>
      <c r="C103" s="65" t="s">
        <v>89</v>
      </c>
      <c r="D103" s="302">
        <v>205605</v>
      </c>
      <c r="E103" s="303" t="s">
        <v>279</v>
      </c>
      <c r="F103" s="22" t="s">
        <v>14</v>
      </c>
      <c r="G103" s="22" t="s">
        <v>14</v>
      </c>
      <c r="H103" s="23" t="s">
        <v>17</v>
      </c>
      <c r="I103" s="22" t="s">
        <v>14</v>
      </c>
      <c r="J103" s="22" t="s">
        <v>14</v>
      </c>
      <c r="K103" s="22" t="s">
        <v>14</v>
      </c>
      <c r="L103" s="22" t="s">
        <v>14</v>
      </c>
      <c r="M103" s="22" t="s">
        <v>14</v>
      </c>
      <c r="N103" s="106">
        <v>10</v>
      </c>
      <c r="O103" s="106">
        <v>180</v>
      </c>
      <c r="P103" s="126" t="s">
        <v>18</v>
      </c>
      <c r="Q103" s="126"/>
      <c r="R103" s="126"/>
      <c r="S103" s="126"/>
      <c r="T103" s="88" t="e">
        <f>#REF!*N103</f>
        <v>#REF!</v>
      </c>
      <c r="U103" s="89" t="e">
        <f t="shared" si="10"/>
        <v>#REF!</v>
      </c>
      <c r="V103" s="90" t="e">
        <f>#REF!*N103</f>
        <v>#REF!</v>
      </c>
      <c r="W103" s="91" t="e">
        <f t="shared" si="11"/>
        <v>#REF!</v>
      </c>
      <c r="X103" s="88">
        <v>383.04</v>
      </c>
      <c r="Y103" s="262" t="e">
        <f>#REF!/X103-1</f>
        <v>#REF!</v>
      </c>
      <c r="Z103" s="379">
        <v>608.4</v>
      </c>
    </row>
    <row r="104" spans="1:26" ht="14.4" x14ac:dyDescent="0.3">
      <c r="A104" s="19" t="s">
        <v>358</v>
      </c>
      <c r="B104" s="20" t="s">
        <v>54</v>
      </c>
      <c r="C104" s="21" t="s">
        <v>89</v>
      </c>
      <c r="D104" s="302">
        <v>205606</v>
      </c>
      <c r="E104" s="303" t="s">
        <v>280</v>
      </c>
      <c r="F104" s="22" t="s">
        <v>14</v>
      </c>
      <c r="G104" s="22" t="s">
        <v>14</v>
      </c>
      <c r="H104" s="23" t="s">
        <v>19</v>
      </c>
      <c r="I104" s="22" t="s">
        <v>14</v>
      </c>
      <c r="J104" s="22" t="s">
        <v>14</v>
      </c>
      <c r="K104" s="22" t="s">
        <v>14</v>
      </c>
      <c r="L104" s="22" t="s">
        <v>14</v>
      </c>
      <c r="M104" s="22" t="s">
        <v>14</v>
      </c>
      <c r="N104" s="23">
        <v>10</v>
      </c>
      <c r="O104" s="23">
        <v>180</v>
      </c>
      <c r="P104" s="24" t="s">
        <v>18</v>
      </c>
      <c r="Q104" s="24"/>
      <c r="R104" s="24"/>
      <c r="S104" s="24"/>
      <c r="T104" s="88" t="e">
        <f>#REF!*N104</f>
        <v>#REF!</v>
      </c>
      <c r="U104" s="89" t="e">
        <f t="shared" si="10"/>
        <v>#REF!</v>
      </c>
      <c r="V104" s="90" t="e">
        <f>#REF!*N104</f>
        <v>#REF!</v>
      </c>
      <c r="W104" s="91" t="e">
        <f t="shared" si="11"/>
        <v>#REF!</v>
      </c>
      <c r="X104" s="88">
        <v>383.04</v>
      </c>
      <c r="Y104" s="262" t="e">
        <f>#REF!/X104-1</f>
        <v>#REF!</v>
      </c>
      <c r="Z104" s="379">
        <v>608.4</v>
      </c>
    </row>
    <row r="105" spans="1:26" ht="14.4" x14ac:dyDescent="0.3">
      <c r="A105" s="29" t="s">
        <v>196</v>
      </c>
      <c r="B105" s="30" t="s">
        <v>54</v>
      </c>
      <c r="C105" s="120" t="s">
        <v>21</v>
      </c>
      <c r="D105" s="191">
        <v>520511</v>
      </c>
      <c r="E105" s="328" t="s">
        <v>182</v>
      </c>
      <c r="F105" s="32" t="s">
        <v>204</v>
      </c>
      <c r="G105" s="32" t="s">
        <v>14</v>
      </c>
      <c r="H105" s="32" t="s">
        <v>48</v>
      </c>
      <c r="I105" s="32" t="s">
        <v>14</v>
      </c>
      <c r="J105" s="32" t="s">
        <v>14</v>
      </c>
      <c r="K105" s="32" t="s">
        <v>14</v>
      </c>
      <c r="L105" s="32" t="s">
        <v>14</v>
      </c>
      <c r="M105" s="32" t="s">
        <v>46</v>
      </c>
      <c r="N105" s="49">
        <v>6</v>
      </c>
      <c r="O105" s="49">
        <v>80</v>
      </c>
      <c r="P105" s="50" t="s">
        <v>23</v>
      </c>
      <c r="Q105" s="50" t="s">
        <v>14</v>
      </c>
      <c r="R105" s="113" t="s">
        <v>177</v>
      </c>
      <c r="S105" s="113"/>
      <c r="T105" s="51" t="e">
        <f>#REF!*N105</f>
        <v>#REF!</v>
      </c>
      <c r="U105" s="52" t="e">
        <f t="shared" si="10"/>
        <v>#REF!</v>
      </c>
      <c r="V105" s="53" t="e">
        <f>#REF!*N105</f>
        <v>#REF!</v>
      </c>
      <c r="W105" s="54" t="e">
        <f t="shared" si="11"/>
        <v>#REF!</v>
      </c>
      <c r="X105" s="51">
        <v>528.36</v>
      </c>
      <c r="Y105" s="256" t="e">
        <f>#REF!/X105-1</f>
        <v>#REF!</v>
      </c>
      <c r="Z105" s="336">
        <v>839.22</v>
      </c>
    </row>
    <row r="106" spans="1:26" ht="14.4" x14ac:dyDescent="0.3">
      <c r="A106" s="334" t="s">
        <v>196</v>
      </c>
      <c r="B106" s="77" t="s">
        <v>54</v>
      </c>
      <c r="C106" s="224" t="s">
        <v>21</v>
      </c>
      <c r="D106" s="351">
        <v>520820</v>
      </c>
      <c r="E106" s="352" t="s">
        <v>183</v>
      </c>
      <c r="F106" s="78" t="s">
        <v>204</v>
      </c>
      <c r="G106" s="78" t="s">
        <v>14</v>
      </c>
      <c r="H106" s="78" t="s">
        <v>48</v>
      </c>
      <c r="I106" s="78" t="s">
        <v>14</v>
      </c>
      <c r="J106" s="78" t="s">
        <v>14</v>
      </c>
      <c r="K106" s="78" t="s">
        <v>14</v>
      </c>
      <c r="L106" s="78" t="s">
        <v>14</v>
      </c>
      <c r="M106" s="78" t="s">
        <v>46</v>
      </c>
      <c r="N106" s="353">
        <v>6</v>
      </c>
      <c r="O106" s="353">
        <v>80</v>
      </c>
      <c r="P106" s="354" t="s">
        <v>23</v>
      </c>
      <c r="Q106" s="354" t="s">
        <v>14</v>
      </c>
      <c r="R106" s="355" t="s">
        <v>177</v>
      </c>
      <c r="S106" s="355"/>
      <c r="T106" s="356">
        <v>4390.0199999999995</v>
      </c>
      <c r="U106" s="357">
        <v>5268.02</v>
      </c>
      <c r="V106" s="358">
        <v>3316.68</v>
      </c>
      <c r="W106" s="359">
        <v>3980.02</v>
      </c>
      <c r="X106" s="356">
        <v>552.78</v>
      </c>
      <c r="Y106" s="360">
        <v>0</v>
      </c>
      <c r="Z106" s="382">
        <v>878</v>
      </c>
    </row>
    <row r="107" spans="1:26" ht="15" thickBot="1" x14ac:dyDescent="0.35">
      <c r="A107" s="67" t="s">
        <v>421</v>
      </c>
      <c r="B107" s="68" t="s">
        <v>54</v>
      </c>
      <c r="C107" s="98" t="s">
        <v>21</v>
      </c>
      <c r="D107" s="190">
        <v>520821</v>
      </c>
      <c r="E107" s="362" t="s">
        <v>422</v>
      </c>
      <c r="F107" s="70" t="s">
        <v>204</v>
      </c>
      <c r="G107" s="70" t="s">
        <v>14</v>
      </c>
      <c r="H107" s="70" t="s">
        <v>48</v>
      </c>
      <c r="I107" s="70" t="s">
        <v>14</v>
      </c>
      <c r="J107" s="70" t="s">
        <v>14</v>
      </c>
      <c r="K107" s="70" t="s">
        <v>14</v>
      </c>
      <c r="L107" s="70" t="s">
        <v>14</v>
      </c>
      <c r="M107" s="70" t="s">
        <v>46</v>
      </c>
      <c r="N107" s="206">
        <v>6</v>
      </c>
      <c r="O107" s="206">
        <v>80</v>
      </c>
      <c r="P107" s="207" t="s">
        <v>23</v>
      </c>
      <c r="Q107" s="207" t="s">
        <v>14</v>
      </c>
      <c r="R107" s="208" t="s">
        <v>177</v>
      </c>
      <c r="S107" s="208"/>
      <c r="T107" s="209" t="e">
        <f>#REF!*N107</f>
        <v>#REF!</v>
      </c>
      <c r="U107" s="210" t="e">
        <f t="shared" si="10"/>
        <v>#REF!</v>
      </c>
      <c r="V107" s="211" t="e">
        <f>#REF!*N107</f>
        <v>#REF!</v>
      </c>
      <c r="W107" s="212" t="e">
        <f t="shared" si="11"/>
        <v>#REF!</v>
      </c>
      <c r="X107" s="209"/>
      <c r="Y107" s="265"/>
      <c r="Z107" s="337">
        <v>878</v>
      </c>
    </row>
    <row r="108" spans="1:26" ht="14.4" x14ac:dyDescent="0.3">
      <c r="A108" s="331" t="s">
        <v>197</v>
      </c>
      <c r="B108" s="228" t="s">
        <v>14</v>
      </c>
      <c r="C108" s="229" t="s">
        <v>21</v>
      </c>
      <c r="D108" s="228">
        <v>409844</v>
      </c>
      <c r="E108" s="330" t="s">
        <v>395</v>
      </c>
      <c r="F108" s="217" t="s">
        <v>204</v>
      </c>
      <c r="G108" s="217" t="s">
        <v>14</v>
      </c>
      <c r="H108" s="217" t="s">
        <v>52</v>
      </c>
      <c r="I108" s="217" t="s">
        <v>14</v>
      </c>
      <c r="J108" s="217" t="s">
        <v>14</v>
      </c>
      <c r="K108" s="217" t="s">
        <v>14</v>
      </c>
      <c r="L108" s="217" t="s">
        <v>14</v>
      </c>
      <c r="M108" s="217" t="s">
        <v>93</v>
      </c>
      <c r="N108" s="218">
        <v>2</v>
      </c>
      <c r="O108" s="218">
        <v>60</v>
      </c>
      <c r="P108" s="219" t="s">
        <v>23</v>
      </c>
      <c r="Q108" s="219" t="s">
        <v>14</v>
      </c>
      <c r="R108" s="219"/>
      <c r="S108" s="219"/>
      <c r="T108" s="220" t="e">
        <f>#REF!*N108</f>
        <v>#REF!</v>
      </c>
      <c r="U108" s="221" t="e">
        <f t="shared" si="10"/>
        <v>#REF!</v>
      </c>
      <c r="V108" s="222" t="e">
        <f>#REF!*N108</f>
        <v>#REF!</v>
      </c>
      <c r="W108" s="223" t="e">
        <f t="shared" si="11"/>
        <v>#REF!</v>
      </c>
      <c r="X108" s="220">
        <v>1212.1199999999999</v>
      </c>
      <c r="Y108" s="266" t="e">
        <f>#REF!/X108-1</f>
        <v>#REF!</v>
      </c>
      <c r="Z108" s="383">
        <v>1925.27</v>
      </c>
    </row>
    <row r="109" spans="1:26" ht="15" thickBot="1" x14ac:dyDescent="0.35">
      <c r="A109" s="67" t="s">
        <v>197</v>
      </c>
      <c r="B109" s="68" t="s">
        <v>14</v>
      </c>
      <c r="C109" s="98" t="s">
        <v>21</v>
      </c>
      <c r="D109" s="71">
        <v>409846</v>
      </c>
      <c r="E109" s="329" t="s">
        <v>184</v>
      </c>
      <c r="F109" s="70" t="s">
        <v>204</v>
      </c>
      <c r="G109" s="70" t="s">
        <v>14</v>
      </c>
      <c r="H109" s="70" t="s">
        <v>48</v>
      </c>
      <c r="I109" s="70" t="s">
        <v>14</v>
      </c>
      <c r="J109" s="70" t="s">
        <v>14</v>
      </c>
      <c r="K109" s="70" t="s">
        <v>14</v>
      </c>
      <c r="L109" s="70" t="s">
        <v>14</v>
      </c>
      <c r="M109" s="70" t="s">
        <v>93</v>
      </c>
      <c r="N109" s="206">
        <v>2</v>
      </c>
      <c r="O109" s="206">
        <v>60</v>
      </c>
      <c r="P109" s="207" t="s">
        <v>23</v>
      </c>
      <c r="Q109" s="207" t="s">
        <v>14</v>
      </c>
      <c r="R109" s="207"/>
      <c r="S109" s="207"/>
      <c r="T109" s="213" t="e">
        <f>#REF!*N109</f>
        <v>#REF!</v>
      </c>
      <c r="U109" s="214" t="e">
        <f t="shared" si="10"/>
        <v>#REF!</v>
      </c>
      <c r="V109" s="215" t="e">
        <f>#REF!*N109</f>
        <v>#REF!</v>
      </c>
      <c r="W109" s="216" t="e">
        <f t="shared" si="11"/>
        <v>#REF!</v>
      </c>
      <c r="X109" s="213">
        <v>1516.26</v>
      </c>
      <c r="Y109" s="267" t="e">
        <f>#REF!/X109-1</f>
        <v>#REF!</v>
      </c>
      <c r="Z109" s="384">
        <v>2408.35</v>
      </c>
    </row>
    <row r="110" spans="1:26" ht="15" thickBot="1" x14ac:dyDescent="0.35">
      <c r="A110" s="204" t="s">
        <v>55</v>
      </c>
      <c r="B110" s="66"/>
      <c r="C110" s="9"/>
      <c r="D110" s="8"/>
      <c r="E110" s="1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83"/>
      <c r="U110" s="183"/>
      <c r="V110" s="183"/>
      <c r="W110" s="184"/>
      <c r="X110" s="182"/>
      <c r="Y110" s="264"/>
      <c r="Z110" s="369"/>
    </row>
    <row r="111" spans="1:26" ht="14.4" x14ac:dyDescent="0.3">
      <c r="A111" s="55" t="s">
        <v>359</v>
      </c>
      <c r="B111" s="56" t="s">
        <v>56</v>
      </c>
      <c r="C111" s="57" t="s">
        <v>13</v>
      </c>
      <c r="D111" s="300">
        <v>270023</v>
      </c>
      <c r="E111" s="301" t="s">
        <v>281</v>
      </c>
      <c r="F111" s="58" t="s">
        <v>14</v>
      </c>
      <c r="G111" s="58" t="s">
        <v>14</v>
      </c>
      <c r="H111" s="59" t="s">
        <v>17</v>
      </c>
      <c r="I111" s="58" t="s">
        <v>14</v>
      </c>
      <c r="J111" s="58" t="s">
        <v>14</v>
      </c>
      <c r="K111" s="58" t="s">
        <v>14</v>
      </c>
      <c r="L111" s="58" t="s">
        <v>14</v>
      </c>
      <c r="M111" s="58" t="s">
        <v>14</v>
      </c>
      <c r="N111" s="59">
        <v>12</v>
      </c>
      <c r="O111" s="59">
        <v>66</v>
      </c>
      <c r="P111" s="60" t="s">
        <v>57</v>
      </c>
      <c r="Q111" s="60"/>
      <c r="R111" s="60"/>
      <c r="S111" s="60" t="s">
        <v>134</v>
      </c>
      <c r="T111" s="84" t="e">
        <f>#REF!*N111</f>
        <v>#REF!</v>
      </c>
      <c r="U111" s="85" t="e">
        <f>ROUND(T111*1.2,2)</f>
        <v>#REF!</v>
      </c>
      <c r="V111" s="86" t="e">
        <f>#REF!*N111</f>
        <v>#REF!</v>
      </c>
      <c r="W111" s="87" t="e">
        <f>ROUND(V111*1.2,2)</f>
        <v>#REF!</v>
      </c>
      <c r="X111" s="84">
        <v>3019.52</v>
      </c>
      <c r="Y111" s="261" t="e">
        <f>#REF!/X111-1</f>
        <v>#REF!</v>
      </c>
      <c r="Z111" s="378">
        <v>4796.0600000000004</v>
      </c>
    </row>
    <row r="112" spans="1:26" ht="14.4" x14ac:dyDescent="0.3">
      <c r="A112" s="19" t="s">
        <v>359</v>
      </c>
      <c r="B112" s="20" t="s">
        <v>56</v>
      </c>
      <c r="C112" s="21" t="s">
        <v>13</v>
      </c>
      <c r="D112" s="302">
        <v>460013</v>
      </c>
      <c r="E112" s="333" t="s">
        <v>282</v>
      </c>
      <c r="F112" s="22" t="s">
        <v>14</v>
      </c>
      <c r="G112" s="22" t="s">
        <v>14</v>
      </c>
      <c r="H112" s="23" t="s">
        <v>15</v>
      </c>
      <c r="I112" s="22" t="s">
        <v>14</v>
      </c>
      <c r="J112" s="22" t="s">
        <v>14</v>
      </c>
      <c r="K112" s="22" t="s">
        <v>14</v>
      </c>
      <c r="L112" s="22" t="s">
        <v>14</v>
      </c>
      <c r="M112" s="22" t="s">
        <v>14</v>
      </c>
      <c r="N112" s="23">
        <v>6</v>
      </c>
      <c r="O112" s="23">
        <v>60</v>
      </c>
      <c r="P112" s="24" t="s">
        <v>16</v>
      </c>
      <c r="Q112" s="24"/>
      <c r="R112" s="24"/>
      <c r="S112" s="24" t="s">
        <v>134</v>
      </c>
      <c r="T112" s="88" t="e">
        <f>#REF!*N112</f>
        <v>#REF!</v>
      </c>
      <c r="U112" s="89" t="e">
        <f>ROUND(T112*1.2,2)</f>
        <v>#REF!</v>
      </c>
      <c r="V112" s="90" t="e">
        <f>#REF!*N112</f>
        <v>#REF!</v>
      </c>
      <c r="W112" s="91" t="e">
        <f>ROUND(V112*1.2,2)</f>
        <v>#REF!</v>
      </c>
      <c r="X112" s="88">
        <v>6289.92</v>
      </c>
      <c r="Y112" s="262" t="e">
        <f>#REF!/X112-1</f>
        <v>#REF!</v>
      </c>
      <c r="Z112" s="379">
        <v>9990.61</v>
      </c>
    </row>
    <row r="113" spans="1:26" ht="15" thickBot="1" x14ac:dyDescent="0.35">
      <c r="A113" s="67" t="s">
        <v>389</v>
      </c>
      <c r="B113" s="68" t="s">
        <v>56</v>
      </c>
      <c r="C113" s="69" t="s">
        <v>21</v>
      </c>
      <c r="D113" s="287">
        <v>120380</v>
      </c>
      <c r="E113" s="327" t="s">
        <v>401</v>
      </c>
      <c r="F113" s="70" t="s">
        <v>206</v>
      </c>
      <c r="G113" s="71">
        <v>2</v>
      </c>
      <c r="H113" s="71" t="s">
        <v>17</v>
      </c>
      <c r="I113" s="71">
        <v>100</v>
      </c>
      <c r="J113" s="71" t="s">
        <v>115</v>
      </c>
      <c r="K113" s="71" t="s">
        <v>14</v>
      </c>
      <c r="L113" s="71" t="s">
        <v>14</v>
      </c>
      <c r="M113" s="71" t="s">
        <v>14</v>
      </c>
      <c r="N113" s="71">
        <v>21</v>
      </c>
      <c r="O113" s="71">
        <v>50</v>
      </c>
      <c r="P113" s="72" t="s">
        <v>23</v>
      </c>
      <c r="Q113" s="72" t="s">
        <v>58</v>
      </c>
      <c r="R113" s="72" t="s">
        <v>177</v>
      </c>
      <c r="S113" s="72"/>
      <c r="T113" s="209" t="e">
        <f>#REF!*N113</f>
        <v>#REF!</v>
      </c>
      <c r="U113" s="210" t="e">
        <f>ROUND(T113*1.2,2)</f>
        <v>#REF!</v>
      </c>
      <c r="V113" s="211" t="e">
        <f>#REF!*N113</f>
        <v>#REF!</v>
      </c>
      <c r="W113" s="212" t="e">
        <f>ROUND(V113*1.2,2)</f>
        <v>#REF!</v>
      </c>
      <c r="X113" s="209">
        <v>85.47</v>
      </c>
      <c r="Y113" s="265" t="e">
        <f>#REF!/X113-1</f>
        <v>#REF!</v>
      </c>
      <c r="Z113" s="337">
        <v>135.76</v>
      </c>
    </row>
    <row r="114" spans="1:26" ht="15" thickBot="1" x14ac:dyDescent="0.35">
      <c r="A114" s="204" t="s">
        <v>59</v>
      </c>
      <c r="B114" s="66"/>
      <c r="C114" s="9"/>
      <c r="D114" s="8"/>
      <c r="E114" s="10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83"/>
      <c r="U114" s="183"/>
      <c r="V114" s="183"/>
      <c r="W114" s="184"/>
      <c r="X114" s="182"/>
      <c r="Y114" s="264"/>
      <c r="Z114" s="369"/>
    </row>
    <row r="115" spans="1:26" ht="14.4" x14ac:dyDescent="0.3">
      <c r="A115" s="55" t="s">
        <v>360</v>
      </c>
      <c r="B115" s="56" t="s">
        <v>60</v>
      </c>
      <c r="C115" s="57" t="s">
        <v>13</v>
      </c>
      <c r="D115" s="300">
        <v>562000</v>
      </c>
      <c r="E115" s="301" t="s">
        <v>283</v>
      </c>
      <c r="F115" s="58" t="s">
        <v>14</v>
      </c>
      <c r="G115" s="58" t="s">
        <v>14</v>
      </c>
      <c r="H115" s="59" t="s">
        <v>17</v>
      </c>
      <c r="I115" s="58" t="s">
        <v>14</v>
      </c>
      <c r="J115" s="58" t="s">
        <v>14</v>
      </c>
      <c r="K115" s="58" t="s">
        <v>14</v>
      </c>
      <c r="L115" s="58" t="s">
        <v>14</v>
      </c>
      <c r="M115" s="58" t="s">
        <v>14</v>
      </c>
      <c r="N115" s="59">
        <v>6</v>
      </c>
      <c r="O115" s="59">
        <v>135</v>
      </c>
      <c r="P115" s="60" t="s">
        <v>61</v>
      </c>
      <c r="Q115" s="60"/>
      <c r="R115" s="60"/>
      <c r="S115" s="60" t="s">
        <v>134</v>
      </c>
      <c r="T115" s="84" t="e">
        <f>#REF!*N115</f>
        <v>#REF!</v>
      </c>
      <c r="U115" s="85" t="e">
        <f t="shared" ref="U115:U122" si="12">ROUND(T115*1.2,2)</f>
        <v>#REF!</v>
      </c>
      <c r="V115" s="86" t="e">
        <f>#REF!*N115</f>
        <v>#REF!</v>
      </c>
      <c r="W115" s="87" t="e">
        <f t="shared" ref="W115:W122" si="13">ROUND(V115*1.2,2)</f>
        <v>#REF!</v>
      </c>
      <c r="X115" s="84">
        <v>13068.16</v>
      </c>
      <c r="Y115" s="261" t="e">
        <f>#REF!/X115-1</f>
        <v>#REF!</v>
      </c>
      <c r="Z115" s="378">
        <v>20756.84</v>
      </c>
    </row>
    <row r="116" spans="1:26" ht="14.4" x14ac:dyDescent="0.3">
      <c r="A116" s="19" t="s">
        <v>360</v>
      </c>
      <c r="B116" s="20" t="s">
        <v>60</v>
      </c>
      <c r="C116" s="21" t="s">
        <v>13</v>
      </c>
      <c r="D116" s="302">
        <v>256055</v>
      </c>
      <c r="E116" s="303" t="s">
        <v>284</v>
      </c>
      <c r="F116" s="22" t="s">
        <v>14</v>
      </c>
      <c r="G116" s="22" t="s">
        <v>14</v>
      </c>
      <c r="H116" s="23" t="s">
        <v>15</v>
      </c>
      <c r="I116" s="22" t="s">
        <v>14</v>
      </c>
      <c r="J116" s="22" t="s">
        <v>14</v>
      </c>
      <c r="K116" s="22" t="s">
        <v>14</v>
      </c>
      <c r="L116" s="22" t="s">
        <v>14</v>
      </c>
      <c r="M116" s="22" t="s">
        <v>14</v>
      </c>
      <c r="N116" s="23">
        <v>6</v>
      </c>
      <c r="O116" s="23">
        <v>180</v>
      </c>
      <c r="P116" s="24" t="s">
        <v>61</v>
      </c>
      <c r="Q116" s="24"/>
      <c r="R116" s="24"/>
      <c r="S116" s="24" t="s">
        <v>134</v>
      </c>
      <c r="T116" s="88" t="e">
        <f>#REF!*N116</f>
        <v>#REF!</v>
      </c>
      <c r="U116" s="89" t="e">
        <f t="shared" si="12"/>
        <v>#REF!</v>
      </c>
      <c r="V116" s="90" t="e">
        <f>#REF!*N116</f>
        <v>#REF!</v>
      </c>
      <c r="W116" s="91" t="e">
        <f t="shared" si="13"/>
        <v>#REF!</v>
      </c>
      <c r="X116" s="88">
        <v>13068.16</v>
      </c>
      <c r="Y116" s="262" t="e">
        <f>#REF!/X116-1</f>
        <v>#REF!</v>
      </c>
      <c r="Z116" s="379">
        <v>20756.84</v>
      </c>
    </row>
    <row r="117" spans="1:26" ht="14.4" x14ac:dyDescent="0.3">
      <c r="A117" s="29" t="s">
        <v>198</v>
      </c>
      <c r="B117" s="30" t="s">
        <v>60</v>
      </c>
      <c r="C117" s="31" t="s">
        <v>21</v>
      </c>
      <c r="D117" s="191">
        <v>611600</v>
      </c>
      <c r="E117" s="328" t="s">
        <v>417</v>
      </c>
      <c r="F117" s="32" t="s">
        <v>205</v>
      </c>
      <c r="G117" s="32" t="s">
        <v>14</v>
      </c>
      <c r="H117" s="32" t="s">
        <v>14</v>
      </c>
      <c r="I117" s="32" t="s">
        <v>14</v>
      </c>
      <c r="J117" s="32" t="s">
        <v>14</v>
      </c>
      <c r="K117" s="32" t="s">
        <v>14</v>
      </c>
      <c r="L117" s="32" t="s">
        <v>14</v>
      </c>
      <c r="M117" s="32" t="s">
        <v>416</v>
      </c>
      <c r="N117" s="49">
        <v>12</v>
      </c>
      <c r="O117" s="49">
        <v>264</v>
      </c>
      <c r="P117" s="50" t="s">
        <v>23</v>
      </c>
      <c r="Q117" s="50" t="s">
        <v>14</v>
      </c>
      <c r="R117" s="113"/>
      <c r="S117" s="113"/>
      <c r="T117" s="51" t="e">
        <f>#REF!*N117</f>
        <v>#REF!</v>
      </c>
      <c r="U117" s="52" t="e">
        <f t="shared" ref="U117:U119" si="14">ROUND(T117*1.2,2)</f>
        <v>#REF!</v>
      </c>
      <c r="V117" s="53" t="e">
        <f>#REF!*N117</f>
        <v>#REF!</v>
      </c>
      <c r="W117" s="54" t="e">
        <f t="shared" ref="W117:W119" si="15">ROUND(V117*1.2,2)</f>
        <v>#REF!</v>
      </c>
      <c r="X117" s="51">
        <v>370</v>
      </c>
      <c r="Y117" s="256"/>
      <c r="Z117" s="336">
        <v>587.69000000000005</v>
      </c>
    </row>
    <row r="118" spans="1:26" ht="14.4" x14ac:dyDescent="0.3">
      <c r="A118" s="29" t="s">
        <v>198</v>
      </c>
      <c r="B118" s="30" t="s">
        <v>60</v>
      </c>
      <c r="C118" s="31" t="s">
        <v>21</v>
      </c>
      <c r="D118" s="191">
        <v>611601</v>
      </c>
      <c r="E118" s="328" t="s">
        <v>419</v>
      </c>
      <c r="F118" s="32" t="s">
        <v>205</v>
      </c>
      <c r="G118" s="32" t="s">
        <v>14</v>
      </c>
      <c r="H118" s="32" t="s">
        <v>14</v>
      </c>
      <c r="I118" s="32" t="s">
        <v>14</v>
      </c>
      <c r="J118" s="32" t="s">
        <v>14</v>
      </c>
      <c r="K118" s="32" t="s">
        <v>14</v>
      </c>
      <c r="L118" s="32" t="s">
        <v>14</v>
      </c>
      <c r="M118" s="32" t="s">
        <v>416</v>
      </c>
      <c r="N118" s="49">
        <v>12</v>
      </c>
      <c r="O118" s="49">
        <v>264</v>
      </c>
      <c r="P118" s="50" t="s">
        <v>23</v>
      </c>
      <c r="Q118" s="50" t="s">
        <v>14</v>
      </c>
      <c r="R118" s="113"/>
      <c r="S118" s="113"/>
      <c r="T118" s="51" t="e">
        <f>#REF!*N118</f>
        <v>#REF!</v>
      </c>
      <c r="U118" s="52" t="e">
        <f t="shared" si="14"/>
        <v>#REF!</v>
      </c>
      <c r="V118" s="53" t="e">
        <f>#REF!*N118</f>
        <v>#REF!</v>
      </c>
      <c r="W118" s="54" t="e">
        <f t="shared" si="15"/>
        <v>#REF!</v>
      </c>
      <c r="X118" s="51">
        <v>370</v>
      </c>
      <c r="Y118" s="256"/>
      <c r="Z118" s="336">
        <v>587.69000000000005</v>
      </c>
    </row>
    <row r="119" spans="1:26" ht="15" thickBot="1" x14ac:dyDescent="0.35">
      <c r="A119" s="338" t="s">
        <v>198</v>
      </c>
      <c r="B119" s="339" t="s">
        <v>60</v>
      </c>
      <c r="C119" s="340" t="s">
        <v>21</v>
      </c>
      <c r="D119" s="341">
        <v>611602</v>
      </c>
      <c r="E119" s="361" t="s">
        <v>418</v>
      </c>
      <c r="F119" s="342" t="s">
        <v>205</v>
      </c>
      <c r="G119" s="342" t="s">
        <v>14</v>
      </c>
      <c r="H119" s="342" t="s">
        <v>14</v>
      </c>
      <c r="I119" s="342" t="s">
        <v>14</v>
      </c>
      <c r="J119" s="342" t="s">
        <v>14</v>
      </c>
      <c r="K119" s="342" t="s">
        <v>14</v>
      </c>
      <c r="L119" s="342" t="s">
        <v>14</v>
      </c>
      <c r="M119" s="342" t="s">
        <v>416</v>
      </c>
      <c r="N119" s="350">
        <v>12</v>
      </c>
      <c r="O119" s="350">
        <v>264</v>
      </c>
      <c r="P119" s="343" t="s">
        <v>23</v>
      </c>
      <c r="Q119" s="343" t="s">
        <v>14</v>
      </c>
      <c r="R119" s="344"/>
      <c r="S119" s="344"/>
      <c r="T119" s="345" t="e">
        <f>#REF!*N119</f>
        <v>#REF!</v>
      </c>
      <c r="U119" s="346" t="e">
        <f t="shared" si="14"/>
        <v>#REF!</v>
      </c>
      <c r="V119" s="347" t="e">
        <f>#REF!*N119</f>
        <v>#REF!</v>
      </c>
      <c r="W119" s="348" t="e">
        <f t="shared" si="15"/>
        <v>#REF!</v>
      </c>
      <c r="X119" s="345">
        <v>370</v>
      </c>
      <c r="Y119" s="349"/>
      <c r="Z119" s="385">
        <v>587.69000000000005</v>
      </c>
    </row>
    <row r="120" spans="1:26" ht="14.4" x14ac:dyDescent="0.3">
      <c r="A120" s="55" t="s">
        <v>361</v>
      </c>
      <c r="B120" s="56" t="s">
        <v>62</v>
      </c>
      <c r="C120" s="57" t="s">
        <v>13</v>
      </c>
      <c r="D120" s="300">
        <v>562500</v>
      </c>
      <c r="E120" s="301" t="s">
        <v>285</v>
      </c>
      <c r="F120" s="58" t="s">
        <v>14</v>
      </c>
      <c r="G120" s="58" t="s">
        <v>14</v>
      </c>
      <c r="H120" s="59" t="s">
        <v>17</v>
      </c>
      <c r="I120" s="58" t="s">
        <v>14</v>
      </c>
      <c r="J120" s="58" t="s">
        <v>14</v>
      </c>
      <c r="K120" s="58" t="s">
        <v>14</v>
      </c>
      <c r="L120" s="58" t="s">
        <v>14</v>
      </c>
      <c r="M120" s="58" t="s">
        <v>14</v>
      </c>
      <c r="N120" s="59">
        <v>32</v>
      </c>
      <c r="O120" s="59">
        <v>190</v>
      </c>
      <c r="P120" s="60" t="s">
        <v>40</v>
      </c>
      <c r="Q120" s="60"/>
      <c r="R120" s="60"/>
      <c r="S120" s="60"/>
      <c r="T120" s="84" t="e">
        <f>#REF!*N120</f>
        <v>#REF!</v>
      </c>
      <c r="U120" s="85" t="e">
        <f t="shared" si="12"/>
        <v>#REF!</v>
      </c>
      <c r="V120" s="86" t="e">
        <f>#REF!*N120</f>
        <v>#REF!</v>
      </c>
      <c r="W120" s="87" t="e">
        <f t="shared" si="13"/>
        <v>#REF!</v>
      </c>
      <c r="X120" s="84">
        <v>1196.1600000000001</v>
      </c>
      <c r="Y120" s="261" t="e">
        <f>#REF!/X120-1</f>
        <v>#REF!</v>
      </c>
      <c r="Z120" s="378">
        <v>1899.92</v>
      </c>
    </row>
    <row r="121" spans="1:26" ht="14.4" x14ac:dyDescent="0.3">
      <c r="A121" s="19" t="s">
        <v>361</v>
      </c>
      <c r="B121" s="20" t="s">
        <v>62</v>
      </c>
      <c r="C121" s="65" t="s">
        <v>21</v>
      </c>
      <c r="D121" s="302">
        <v>236015</v>
      </c>
      <c r="E121" s="303" t="s">
        <v>286</v>
      </c>
      <c r="F121" s="22" t="s">
        <v>205</v>
      </c>
      <c r="G121" s="22" t="s">
        <v>14</v>
      </c>
      <c r="H121" s="22" t="s">
        <v>14</v>
      </c>
      <c r="I121" s="23" t="s">
        <v>14</v>
      </c>
      <c r="J121" s="22" t="s">
        <v>14</v>
      </c>
      <c r="K121" s="22" t="s">
        <v>14</v>
      </c>
      <c r="L121" s="22" t="s">
        <v>14</v>
      </c>
      <c r="M121" s="22" t="s">
        <v>159</v>
      </c>
      <c r="N121" s="23">
        <v>4</v>
      </c>
      <c r="O121" s="23">
        <v>135</v>
      </c>
      <c r="P121" s="24" t="s">
        <v>40</v>
      </c>
      <c r="Q121" s="24"/>
      <c r="R121" s="24"/>
      <c r="S121" s="24"/>
      <c r="T121" s="88" t="e">
        <f>#REF!*N121</f>
        <v>#REF!</v>
      </c>
      <c r="U121" s="89" t="e">
        <f t="shared" si="12"/>
        <v>#REF!</v>
      </c>
      <c r="V121" s="90" t="e">
        <f>#REF!*N121</f>
        <v>#REF!</v>
      </c>
      <c r="W121" s="91" t="e">
        <f t="shared" si="13"/>
        <v>#REF!</v>
      </c>
      <c r="X121" s="88">
        <v>7185.92</v>
      </c>
      <c r="Y121" s="262" t="e">
        <f>#REF!/X121-1</f>
        <v>#REF!</v>
      </c>
      <c r="Z121" s="379">
        <v>11413.78</v>
      </c>
    </row>
    <row r="122" spans="1:26" ht="15" thickBot="1" x14ac:dyDescent="0.35">
      <c r="A122" s="39" t="s">
        <v>361</v>
      </c>
      <c r="B122" s="40" t="s">
        <v>62</v>
      </c>
      <c r="C122" s="124" t="s">
        <v>21</v>
      </c>
      <c r="D122" s="305">
        <v>236014</v>
      </c>
      <c r="E122" s="306" t="s">
        <v>287</v>
      </c>
      <c r="F122" s="42" t="s">
        <v>205</v>
      </c>
      <c r="G122" s="42" t="s">
        <v>14</v>
      </c>
      <c r="H122" s="42" t="s">
        <v>14</v>
      </c>
      <c r="I122" s="43" t="s">
        <v>14</v>
      </c>
      <c r="J122" s="42" t="s">
        <v>14</v>
      </c>
      <c r="K122" s="42" t="s">
        <v>14</v>
      </c>
      <c r="L122" s="42" t="s">
        <v>14</v>
      </c>
      <c r="M122" s="42" t="s">
        <v>159</v>
      </c>
      <c r="N122" s="43">
        <v>4</v>
      </c>
      <c r="O122" s="43">
        <v>135</v>
      </c>
      <c r="P122" s="44" t="s">
        <v>40</v>
      </c>
      <c r="Q122" s="44"/>
      <c r="R122" s="44"/>
      <c r="S122" s="44"/>
      <c r="T122" s="45" t="e">
        <f>#REF!*N122</f>
        <v>#REF!</v>
      </c>
      <c r="U122" s="46" t="e">
        <f t="shared" si="12"/>
        <v>#REF!</v>
      </c>
      <c r="V122" s="47" t="e">
        <f>#REF!*N122</f>
        <v>#REF!</v>
      </c>
      <c r="W122" s="48" t="e">
        <f t="shared" si="13"/>
        <v>#REF!</v>
      </c>
      <c r="X122" s="45">
        <v>7185.92</v>
      </c>
      <c r="Y122" s="268" t="e">
        <f>#REF!/X122-1</f>
        <v>#REF!</v>
      </c>
      <c r="Z122" s="386">
        <v>11413.78</v>
      </c>
    </row>
    <row r="123" spans="1:26" ht="15" thickBot="1" x14ac:dyDescent="0.35">
      <c r="A123" s="204" t="s">
        <v>63</v>
      </c>
      <c r="B123" s="121"/>
      <c r="C123" s="122"/>
      <c r="D123" s="192"/>
      <c r="E123" s="123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4"/>
      <c r="U123" s="194"/>
      <c r="V123" s="194"/>
      <c r="W123" s="195"/>
      <c r="X123" s="193"/>
      <c r="Y123" s="269"/>
      <c r="Z123" s="387"/>
    </row>
    <row r="124" spans="1:26" ht="14.4" x14ac:dyDescent="0.3">
      <c r="A124" s="55" t="s">
        <v>362</v>
      </c>
      <c r="B124" s="56" t="s">
        <v>64</v>
      </c>
      <c r="C124" s="57" t="s">
        <v>13</v>
      </c>
      <c r="D124" s="300">
        <v>344080</v>
      </c>
      <c r="E124" s="301" t="s">
        <v>288</v>
      </c>
      <c r="F124" s="58" t="s">
        <v>14</v>
      </c>
      <c r="G124" s="58" t="s">
        <v>14</v>
      </c>
      <c r="H124" s="59" t="s">
        <v>17</v>
      </c>
      <c r="I124" s="58" t="s">
        <v>14</v>
      </c>
      <c r="J124" s="58" t="s">
        <v>14</v>
      </c>
      <c r="K124" s="58" t="s">
        <v>14</v>
      </c>
      <c r="L124" s="58" t="s">
        <v>14</v>
      </c>
      <c r="M124" s="58" t="s">
        <v>14</v>
      </c>
      <c r="N124" s="59">
        <v>12</v>
      </c>
      <c r="O124" s="59">
        <v>10</v>
      </c>
      <c r="P124" s="60" t="s">
        <v>26</v>
      </c>
      <c r="Q124" s="60"/>
      <c r="R124" s="60"/>
      <c r="S124" s="60" t="s">
        <v>134</v>
      </c>
      <c r="T124" s="84" t="e">
        <f>#REF!*N124</f>
        <v>#REF!</v>
      </c>
      <c r="U124" s="85" t="e">
        <f>ROUND(T124*1.2,2)</f>
        <v>#REF!</v>
      </c>
      <c r="V124" s="86" t="e">
        <f>#REF!*N124</f>
        <v>#REF!</v>
      </c>
      <c r="W124" s="87" t="e">
        <f>ROUND(V124*1.2,2)</f>
        <v>#REF!</v>
      </c>
      <c r="X124" s="84">
        <v>4175.3599999999997</v>
      </c>
      <c r="Y124" s="261" t="e">
        <f>#REF!/X124-1</f>
        <v>#REF!</v>
      </c>
      <c r="Z124" s="378">
        <v>7295.15</v>
      </c>
    </row>
    <row r="125" spans="1:26" ht="14.4" x14ac:dyDescent="0.3">
      <c r="A125" s="19" t="s">
        <v>362</v>
      </c>
      <c r="B125" s="20" t="s">
        <v>64</v>
      </c>
      <c r="C125" s="21" t="s">
        <v>13</v>
      </c>
      <c r="D125" s="302">
        <v>344088</v>
      </c>
      <c r="E125" s="303" t="s">
        <v>289</v>
      </c>
      <c r="F125" s="22" t="s">
        <v>14</v>
      </c>
      <c r="G125" s="22" t="s">
        <v>14</v>
      </c>
      <c r="H125" s="23" t="s">
        <v>19</v>
      </c>
      <c r="I125" s="22" t="s">
        <v>14</v>
      </c>
      <c r="J125" s="22" t="s">
        <v>14</v>
      </c>
      <c r="K125" s="22" t="s">
        <v>14</v>
      </c>
      <c r="L125" s="22" t="s">
        <v>14</v>
      </c>
      <c r="M125" s="22" t="s">
        <v>14</v>
      </c>
      <c r="N125" s="23">
        <v>12</v>
      </c>
      <c r="O125" s="23">
        <v>10</v>
      </c>
      <c r="P125" s="24" t="s">
        <v>26</v>
      </c>
      <c r="Q125" s="24"/>
      <c r="R125" s="24"/>
      <c r="S125" s="24" t="s">
        <v>134</v>
      </c>
      <c r="T125" s="88" t="e">
        <f>#REF!*N125</f>
        <v>#REF!</v>
      </c>
      <c r="U125" s="89" t="e">
        <f>ROUND(T125*1.2,2)</f>
        <v>#REF!</v>
      </c>
      <c r="V125" s="90" t="e">
        <f>#REF!*N125</f>
        <v>#REF!</v>
      </c>
      <c r="W125" s="91" t="e">
        <f>ROUND(V125*1.2,2)</f>
        <v>#REF!</v>
      </c>
      <c r="X125" s="88">
        <v>4175.3599999999997</v>
      </c>
      <c r="Y125" s="262" t="e">
        <f>#REF!/X125-1</f>
        <v>#REF!</v>
      </c>
      <c r="Z125" s="379">
        <v>7295.15</v>
      </c>
    </row>
    <row r="126" spans="1:26" ht="15" thickBot="1" x14ac:dyDescent="0.35">
      <c r="A126" s="67" t="s">
        <v>199</v>
      </c>
      <c r="B126" s="68" t="s">
        <v>64</v>
      </c>
      <c r="C126" s="69" t="s">
        <v>21</v>
      </c>
      <c r="D126" s="100">
        <v>750197</v>
      </c>
      <c r="E126" s="329" t="s">
        <v>290</v>
      </c>
      <c r="F126" s="70" t="s">
        <v>204</v>
      </c>
      <c r="G126" s="71" t="s">
        <v>14</v>
      </c>
      <c r="H126" s="71" t="s">
        <v>17</v>
      </c>
      <c r="I126" s="71">
        <v>250</v>
      </c>
      <c r="J126" s="71" t="s">
        <v>148</v>
      </c>
      <c r="K126" s="71" t="s">
        <v>14</v>
      </c>
      <c r="L126" s="71" t="s">
        <v>14</v>
      </c>
      <c r="M126" s="71" t="s">
        <v>14</v>
      </c>
      <c r="N126" s="71">
        <v>10</v>
      </c>
      <c r="O126" s="71">
        <v>54</v>
      </c>
      <c r="P126" s="72" t="s">
        <v>23</v>
      </c>
      <c r="Q126" s="72" t="s">
        <v>14</v>
      </c>
      <c r="R126" s="72"/>
      <c r="S126" s="72"/>
      <c r="T126" s="209" t="e">
        <f>#REF!*N126</f>
        <v>#REF!</v>
      </c>
      <c r="U126" s="210" t="e">
        <f>ROUND(T126*1.2,2)</f>
        <v>#REF!</v>
      </c>
      <c r="V126" s="211" t="e">
        <f>#REF!*N126</f>
        <v>#REF!</v>
      </c>
      <c r="W126" s="212" t="e">
        <f>ROUND(V126*1.2,2)</f>
        <v>#REF!</v>
      </c>
      <c r="X126" s="209">
        <v>599.4</v>
      </c>
      <c r="Y126" s="265" t="e">
        <f>#REF!/X126-1</f>
        <v>#REF!</v>
      </c>
      <c r="Z126" s="337">
        <v>952.06</v>
      </c>
    </row>
    <row r="127" spans="1:26" ht="15" thickBot="1" x14ac:dyDescent="0.35">
      <c r="A127" s="204" t="s">
        <v>65</v>
      </c>
      <c r="B127" s="121"/>
      <c r="C127" s="122"/>
      <c r="D127" s="192"/>
      <c r="E127" s="123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4"/>
      <c r="U127" s="194"/>
      <c r="V127" s="194"/>
      <c r="W127" s="195"/>
      <c r="X127" s="193"/>
      <c r="Y127" s="269"/>
      <c r="Z127" s="387"/>
    </row>
    <row r="128" spans="1:26" ht="14.4" x14ac:dyDescent="0.3">
      <c r="A128" s="55" t="s">
        <v>363</v>
      </c>
      <c r="B128" s="56" t="s">
        <v>66</v>
      </c>
      <c r="C128" s="57" t="s">
        <v>13</v>
      </c>
      <c r="D128" s="300">
        <v>563000</v>
      </c>
      <c r="E128" s="301" t="s">
        <v>291</v>
      </c>
      <c r="F128" s="58" t="s">
        <v>14</v>
      </c>
      <c r="G128" s="58" t="s">
        <v>14</v>
      </c>
      <c r="H128" s="59" t="s">
        <v>17</v>
      </c>
      <c r="I128" s="58" t="s">
        <v>14</v>
      </c>
      <c r="J128" s="58" t="s">
        <v>14</v>
      </c>
      <c r="K128" s="58" t="s">
        <v>14</v>
      </c>
      <c r="L128" s="58" t="s">
        <v>14</v>
      </c>
      <c r="M128" s="58" t="s">
        <v>67</v>
      </c>
      <c r="N128" s="59">
        <v>1</v>
      </c>
      <c r="O128" s="59">
        <v>18</v>
      </c>
      <c r="P128" s="60" t="s">
        <v>26</v>
      </c>
      <c r="Q128" s="60"/>
      <c r="R128" s="60"/>
      <c r="S128" s="60"/>
      <c r="T128" s="84" t="e">
        <f>#REF!*N128</f>
        <v>#REF!</v>
      </c>
      <c r="U128" s="85" t="e">
        <f t="shared" ref="U128:U139" si="16">ROUND(T128*1.2,2)</f>
        <v>#REF!</v>
      </c>
      <c r="V128" s="86" t="e">
        <f>#REF!*N128</f>
        <v>#REF!</v>
      </c>
      <c r="W128" s="87" t="e">
        <f t="shared" ref="W128:W139" si="17">ROUND(V128*1.2,2)</f>
        <v>#REF!</v>
      </c>
      <c r="X128" s="84">
        <v>12880</v>
      </c>
      <c r="Y128" s="261" t="e">
        <f>#REF!/X128-1</f>
        <v>#REF!</v>
      </c>
      <c r="Z128" s="378">
        <v>45007.55</v>
      </c>
    </row>
    <row r="129" spans="1:26" ht="14.4" x14ac:dyDescent="0.3">
      <c r="A129" s="19" t="s">
        <v>363</v>
      </c>
      <c r="B129" s="20" t="s">
        <v>66</v>
      </c>
      <c r="C129" s="21" t="s">
        <v>13</v>
      </c>
      <c r="D129" s="302">
        <v>563008</v>
      </c>
      <c r="E129" s="303" t="s">
        <v>292</v>
      </c>
      <c r="F129" s="22" t="s">
        <v>14</v>
      </c>
      <c r="G129" s="22" t="s">
        <v>14</v>
      </c>
      <c r="H129" s="23" t="s">
        <v>19</v>
      </c>
      <c r="I129" s="22" t="s">
        <v>14</v>
      </c>
      <c r="J129" s="22" t="s">
        <v>14</v>
      </c>
      <c r="K129" s="22" t="s">
        <v>14</v>
      </c>
      <c r="L129" s="22" t="s">
        <v>14</v>
      </c>
      <c r="M129" s="22" t="s">
        <v>67</v>
      </c>
      <c r="N129" s="23">
        <v>1</v>
      </c>
      <c r="O129" s="23">
        <v>18</v>
      </c>
      <c r="P129" s="24" t="s">
        <v>26</v>
      </c>
      <c r="Q129" s="24"/>
      <c r="R129" s="24"/>
      <c r="S129" s="24"/>
      <c r="T129" s="88" t="e">
        <f>#REF!*N129</f>
        <v>#REF!</v>
      </c>
      <c r="U129" s="89" t="e">
        <f t="shared" si="16"/>
        <v>#REF!</v>
      </c>
      <c r="V129" s="90" t="e">
        <f>#REF!*N129</f>
        <v>#REF!</v>
      </c>
      <c r="W129" s="91" t="e">
        <f t="shared" si="17"/>
        <v>#REF!</v>
      </c>
      <c r="X129" s="88">
        <v>12880</v>
      </c>
      <c r="Y129" s="262" t="e">
        <f>#REF!/X129-1</f>
        <v>#REF!</v>
      </c>
      <c r="Z129" s="379">
        <v>45007.55</v>
      </c>
    </row>
    <row r="130" spans="1:26" ht="14.4" x14ac:dyDescent="0.3">
      <c r="A130" s="19" t="s">
        <v>363</v>
      </c>
      <c r="B130" s="20" t="s">
        <v>66</v>
      </c>
      <c r="C130" s="21" t="s">
        <v>13</v>
      </c>
      <c r="D130" s="302">
        <v>460011</v>
      </c>
      <c r="E130" s="303" t="s">
        <v>293</v>
      </c>
      <c r="F130" s="22" t="s">
        <v>14</v>
      </c>
      <c r="G130" s="22" t="s">
        <v>14</v>
      </c>
      <c r="H130" s="23" t="s">
        <v>15</v>
      </c>
      <c r="I130" s="22" t="s">
        <v>14</v>
      </c>
      <c r="J130" s="22" t="s">
        <v>14</v>
      </c>
      <c r="K130" s="22" t="s">
        <v>14</v>
      </c>
      <c r="L130" s="22" t="s">
        <v>14</v>
      </c>
      <c r="M130" s="22" t="s">
        <v>67</v>
      </c>
      <c r="N130" s="23">
        <v>1</v>
      </c>
      <c r="O130" s="23">
        <v>16</v>
      </c>
      <c r="P130" s="24" t="s">
        <v>16</v>
      </c>
      <c r="Q130" s="24"/>
      <c r="R130" s="24"/>
      <c r="S130" s="24"/>
      <c r="T130" s="88" t="e">
        <f>#REF!*N130</f>
        <v>#REF!</v>
      </c>
      <c r="U130" s="89" t="e">
        <f t="shared" si="16"/>
        <v>#REF!</v>
      </c>
      <c r="V130" s="90" t="e">
        <f>#REF!*N130</f>
        <v>#REF!</v>
      </c>
      <c r="W130" s="91" t="e">
        <f t="shared" si="17"/>
        <v>#REF!</v>
      </c>
      <c r="X130" s="88">
        <v>46424</v>
      </c>
      <c r="Y130" s="262" t="e">
        <f>#REF!/X130-1</f>
        <v>#REF!</v>
      </c>
      <c r="Z130" s="379">
        <v>81111.42</v>
      </c>
    </row>
    <row r="131" spans="1:26" ht="14.4" x14ac:dyDescent="0.3">
      <c r="A131" s="19" t="s">
        <v>363</v>
      </c>
      <c r="B131" s="20" t="s">
        <v>66</v>
      </c>
      <c r="C131" s="65" t="s">
        <v>24</v>
      </c>
      <c r="D131" s="302">
        <v>205630</v>
      </c>
      <c r="E131" s="303" t="s">
        <v>294</v>
      </c>
      <c r="F131" s="22" t="s">
        <v>14</v>
      </c>
      <c r="G131" s="22" t="s">
        <v>14</v>
      </c>
      <c r="H131" s="23" t="s">
        <v>17</v>
      </c>
      <c r="I131" s="22" t="s">
        <v>14</v>
      </c>
      <c r="J131" s="22" t="s">
        <v>14</v>
      </c>
      <c r="K131" s="22" t="s">
        <v>14</v>
      </c>
      <c r="L131" s="22" t="s">
        <v>14</v>
      </c>
      <c r="M131" s="22" t="s">
        <v>14</v>
      </c>
      <c r="N131" s="106">
        <v>1</v>
      </c>
      <c r="O131" s="106">
        <v>154</v>
      </c>
      <c r="P131" s="126" t="s">
        <v>26</v>
      </c>
      <c r="Q131" s="126"/>
      <c r="R131" s="126"/>
      <c r="S131" s="126"/>
      <c r="T131" s="88" t="e">
        <f>#REF!*N131</f>
        <v>#REF!</v>
      </c>
      <c r="U131" s="89" t="e">
        <f t="shared" si="16"/>
        <v>#REF!</v>
      </c>
      <c r="V131" s="90" t="e">
        <f>#REF!*N131</f>
        <v>#REF!</v>
      </c>
      <c r="W131" s="91" t="e">
        <f t="shared" si="17"/>
        <v>#REF!</v>
      </c>
      <c r="X131" s="88">
        <v>4903.3599999999997</v>
      </c>
      <c r="Y131" s="262" t="e">
        <f>#REF!/X131-1</f>
        <v>#REF!</v>
      </c>
      <c r="Z131" s="379">
        <v>7788.26</v>
      </c>
    </row>
    <row r="132" spans="1:26" ht="14.4" x14ac:dyDescent="0.3">
      <c r="A132" s="19" t="s">
        <v>363</v>
      </c>
      <c r="B132" s="20" t="s">
        <v>66</v>
      </c>
      <c r="C132" s="21" t="s">
        <v>24</v>
      </c>
      <c r="D132" s="302">
        <v>205638</v>
      </c>
      <c r="E132" s="303" t="s">
        <v>295</v>
      </c>
      <c r="F132" s="22" t="s">
        <v>14</v>
      </c>
      <c r="G132" s="22" t="s">
        <v>14</v>
      </c>
      <c r="H132" s="23" t="s">
        <v>19</v>
      </c>
      <c r="I132" s="22" t="s">
        <v>14</v>
      </c>
      <c r="J132" s="22" t="s">
        <v>14</v>
      </c>
      <c r="K132" s="22" t="s">
        <v>14</v>
      </c>
      <c r="L132" s="22" t="s">
        <v>14</v>
      </c>
      <c r="M132" s="22" t="s">
        <v>14</v>
      </c>
      <c r="N132" s="106">
        <v>1</v>
      </c>
      <c r="O132" s="106">
        <v>154</v>
      </c>
      <c r="P132" s="126" t="s">
        <v>26</v>
      </c>
      <c r="Q132" s="126"/>
      <c r="R132" s="126"/>
      <c r="S132" s="126"/>
      <c r="T132" s="88" t="e">
        <f>#REF!*N132</f>
        <v>#REF!</v>
      </c>
      <c r="U132" s="89" t="e">
        <f t="shared" si="16"/>
        <v>#REF!</v>
      </c>
      <c r="V132" s="90" t="e">
        <f>#REF!*N132</f>
        <v>#REF!</v>
      </c>
      <c r="W132" s="91" t="e">
        <f t="shared" si="17"/>
        <v>#REF!</v>
      </c>
      <c r="X132" s="88">
        <v>4903.3599999999997</v>
      </c>
      <c r="Y132" s="262" t="e">
        <f>#REF!/X132-1</f>
        <v>#REF!</v>
      </c>
      <c r="Z132" s="379">
        <v>7788.26</v>
      </c>
    </row>
    <row r="133" spans="1:26" ht="15" thickBot="1" x14ac:dyDescent="0.35">
      <c r="A133" s="39" t="s">
        <v>363</v>
      </c>
      <c r="B133" s="40" t="s">
        <v>66</v>
      </c>
      <c r="C133" s="124" t="s">
        <v>24</v>
      </c>
      <c r="D133" s="305">
        <v>460015</v>
      </c>
      <c r="E133" s="306" t="s">
        <v>296</v>
      </c>
      <c r="F133" s="42" t="s">
        <v>14</v>
      </c>
      <c r="G133" s="42" t="s">
        <v>14</v>
      </c>
      <c r="H133" s="43" t="s">
        <v>19</v>
      </c>
      <c r="I133" s="42" t="s">
        <v>14</v>
      </c>
      <c r="J133" s="42" t="s">
        <v>14</v>
      </c>
      <c r="K133" s="42" t="s">
        <v>14</v>
      </c>
      <c r="L133" s="42" t="s">
        <v>14</v>
      </c>
      <c r="M133" s="42" t="s">
        <v>14</v>
      </c>
      <c r="N133" s="43">
        <v>6</v>
      </c>
      <c r="O133" s="43">
        <v>45</v>
      </c>
      <c r="P133" s="44" t="s">
        <v>16</v>
      </c>
      <c r="Q133" s="44"/>
      <c r="R133" s="44"/>
      <c r="S133" s="44" t="s">
        <v>134</v>
      </c>
      <c r="T133" s="45" t="e">
        <f>#REF!*N133</f>
        <v>#REF!</v>
      </c>
      <c r="U133" s="46" t="e">
        <f t="shared" si="16"/>
        <v>#REF!</v>
      </c>
      <c r="V133" s="47" t="e">
        <f>#REF!*N133</f>
        <v>#REF!</v>
      </c>
      <c r="W133" s="48" t="e">
        <f t="shared" si="17"/>
        <v>#REF!</v>
      </c>
      <c r="X133" s="45">
        <v>4903.3599999999997</v>
      </c>
      <c r="Y133" s="268" t="e">
        <f>#REF!/X133-1</f>
        <v>#REF!</v>
      </c>
      <c r="Z133" s="386">
        <v>7788.26</v>
      </c>
    </row>
    <row r="134" spans="1:26" ht="15" thickBot="1" x14ac:dyDescent="0.35">
      <c r="A134" s="115" t="s">
        <v>364</v>
      </c>
      <c r="B134" s="116" t="s">
        <v>68</v>
      </c>
      <c r="C134" s="117" t="s">
        <v>13</v>
      </c>
      <c r="D134" s="307">
        <v>226100</v>
      </c>
      <c r="E134" s="299" t="s">
        <v>297</v>
      </c>
      <c r="F134" s="119" t="s">
        <v>14</v>
      </c>
      <c r="G134" s="119" t="s">
        <v>14</v>
      </c>
      <c r="H134" s="118" t="s">
        <v>17</v>
      </c>
      <c r="I134" s="119" t="s">
        <v>14</v>
      </c>
      <c r="J134" s="119" t="s">
        <v>14</v>
      </c>
      <c r="K134" s="119" t="s">
        <v>14</v>
      </c>
      <c r="L134" s="119" t="s">
        <v>14</v>
      </c>
      <c r="M134" s="119" t="s">
        <v>69</v>
      </c>
      <c r="N134" s="118">
        <v>1</v>
      </c>
      <c r="O134" s="118">
        <v>48</v>
      </c>
      <c r="P134" s="135" t="s">
        <v>26</v>
      </c>
      <c r="Q134" s="135"/>
      <c r="R134" s="135"/>
      <c r="S134" s="135"/>
      <c r="T134" s="136" t="e">
        <f>#REF!*N134</f>
        <v>#REF!</v>
      </c>
      <c r="U134" s="137" t="e">
        <f t="shared" si="16"/>
        <v>#REF!</v>
      </c>
      <c r="V134" s="138" t="e">
        <f>#REF!*N134</f>
        <v>#REF!</v>
      </c>
      <c r="W134" s="139" t="e">
        <f t="shared" si="17"/>
        <v>#REF!</v>
      </c>
      <c r="X134" s="136">
        <v>5875.52</v>
      </c>
      <c r="Y134" s="282" t="e">
        <f>#REF!/X134-1</f>
        <v>#REF!</v>
      </c>
      <c r="Z134" s="388">
        <v>13065.36</v>
      </c>
    </row>
    <row r="135" spans="1:26" ht="14.4" x14ac:dyDescent="0.3">
      <c r="A135" s="55" t="s">
        <v>365</v>
      </c>
      <c r="B135" s="56" t="s">
        <v>70</v>
      </c>
      <c r="C135" s="57" t="s">
        <v>13</v>
      </c>
      <c r="D135" s="316">
        <v>564000</v>
      </c>
      <c r="E135" s="317" t="s">
        <v>298</v>
      </c>
      <c r="F135" s="58" t="s">
        <v>14</v>
      </c>
      <c r="G135" s="58" t="s">
        <v>14</v>
      </c>
      <c r="H135" s="59" t="s">
        <v>17</v>
      </c>
      <c r="I135" s="58" t="s">
        <v>14</v>
      </c>
      <c r="J135" s="58" t="s">
        <v>14</v>
      </c>
      <c r="K135" s="58" t="s">
        <v>14</v>
      </c>
      <c r="L135" s="58" t="s">
        <v>14</v>
      </c>
      <c r="M135" s="58" t="s">
        <v>53</v>
      </c>
      <c r="N135" s="59">
        <v>1</v>
      </c>
      <c r="O135" s="59">
        <v>140</v>
      </c>
      <c r="P135" s="60" t="s">
        <v>18</v>
      </c>
      <c r="Q135" s="60"/>
      <c r="R135" s="60"/>
      <c r="S135" s="60"/>
      <c r="T135" s="127" t="e">
        <f>#REF!*N135</f>
        <v>#REF!</v>
      </c>
      <c r="U135" s="128" t="e">
        <f t="shared" si="16"/>
        <v>#REF!</v>
      </c>
      <c r="V135" s="129" t="e">
        <f>#REF!*N135</f>
        <v>#REF!</v>
      </c>
      <c r="W135" s="130" t="e">
        <f t="shared" si="17"/>
        <v>#REF!</v>
      </c>
      <c r="X135" s="127">
        <v>4155.2</v>
      </c>
      <c r="Y135" s="270" t="e">
        <f>#REF!/X135-1</f>
        <v>#REF!</v>
      </c>
      <c r="Z135" s="389">
        <v>9239.89</v>
      </c>
    </row>
    <row r="136" spans="1:26" ht="15" thickBot="1" x14ac:dyDescent="0.35">
      <c r="A136" s="39" t="s">
        <v>365</v>
      </c>
      <c r="B136" s="40" t="s">
        <v>70</v>
      </c>
      <c r="C136" s="124" t="s">
        <v>13</v>
      </c>
      <c r="D136" s="313">
        <v>564008</v>
      </c>
      <c r="E136" s="318" t="s">
        <v>299</v>
      </c>
      <c r="F136" s="42" t="s">
        <v>14</v>
      </c>
      <c r="G136" s="42" t="s">
        <v>14</v>
      </c>
      <c r="H136" s="43" t="s">
        <v>19</v>
      </c>
      <c r="I136" s="42" t="s">
        <v>14</v>
      </c>
      <c r="J136" s="42" t="s">
        <v>14</v>
      </c>
      <c r="K136" s="42" t="s">
        <v>14</v>
      </c>
      <c r="L136" s="42" t="s">
        <v>14</v>
      </c>
      <c r="M136" s="42" t="s">
        <v>53</v>
      </c>
      <c r="N136" s="43">
        <v>1</v>
      </c>
      <c r="O136" s="43">
        <v>140</v>
      </c>
      <c r="P136" s="44" t="s">
        <v>18</v>
      </c>
      <c r="Q136" s="44"/>
      <c r="R136" s="44"/>
      <c r="S136" s="44"/>
      <c r="T136" s="131" t="e">
        <f>#REF!*N136</f>
        <v>#REF!</v>
      </c>
      <c r="U136" s="132" t="e">
        <f t="shared" si="16"/>
        <v>#REF!</v>
      </c>
      <c r="V136" s="133" t="e">
        <f>#REF!*N136</f>
        <v>#REF!</v>
      </c>
      <c r="W136" s="134" t="e">
        <f t="shared" si="17"/>
        <v>#REF!</v>
      </c>
      <c r="X136" s="131">
        <v>4155.2</v>
      </c>
      <c r="Y136" s="251" t="e">
        <f>#REF!/X136-1</f>
        <v>#REF!</v>
      </c>
      <c r="Z136" s="390">
        <v>9239.89</v>
      </c>
    </row>
    <row r="137" spans="1:26" ht="14.4" x14ac:dyDescent="0.3">
      <c r="A137" s="55" t="s">
        <v>366</v>
      </c>
      <c r="B137" s="56" t="s">
        <v>71</v>
      </c>
      <c r="C137" s="57" t="s">
        <v>13</v>
      </c>
      <c r="D137" s="300">
        <v>566000</v>
      </c>
      <c r="E137" s="301" t="s">
        <v>300</v>
      </c>
      <c r="F137" s="58" t="s">
        <v>14</v>
      </c>
      <c r="G137" s="58" t="s">
        <v>14</v>
      </c>
      <c r="H137" s="59" t="s">
        <v>17</v>
      </c>
      <c r="I137" s="58" t="s">
        <v>14</v>
      </c>
      <c r="J137" s="58" t="s">
        <v>14</v>
      </c>
      <c r="K137" s="58" t="s">
        <v>14</v>
      </c>
      <c r="L137" s="58" t="s">
        <v>14</v>
      </c>
      <c r="M137" s="58" t="s">
        <v>14</v>
      </c>
      <c r="N137" s="59">
        <v>8</v>
      </c>
      <c r="O137" s="59">
        <v>221</v>
      </c>
      <c r="P137" s="60" t="s">
        <v>26</v>
      </c>
      <c r="Q137" s="60"/>
      <c r="R137" s="60"/>
      <c r="S137" s="60" t="s">
        <v>134</v>
      </c>
      <c r="T137" s="84" t="e">
        <f>#REF!*N137</f>
        <v>#REF!</v>
      </c>
      <c r="U137" s="85" t="e">
        <f t="shared" si="16"/>
        <v>#REF!</v>
      </c>
      <c r="V137" s="86" t="e">
        <f>#REF!*N137</f>
        <v>#REF!</v>
      </c>
      <c r="W137" s="87" t="e">
        <f t="shared" si="17"/>
        <v>#REF!</v>
      </c>
      <c r="X137" s="84">
        <v>902.72</v>
      </c>
      <c r="Y137" s="261" t="e">
        <f>#REF!/X137-1</f>
        <v>#REF!</v>
      </c>
      <c r="Z137" s="378">
        <v>1792.3</v>
      </c>
    </row>
    <row r="138" spans="1:26" ht="14.4" x14ac:dyDescent="0.3">
      <c r="A138" s="19" t="s">
        <v>366</v>
      </c>
      <c r="B138" s="20" t="s">
        <v>71</v>
      </c>
      <c r="C138" s="21" t="s">
        <v>13</v>
      </c>
      <c r="D138" s="302">
        <v>566008</v>
      </c>
      <c r="E138" s="303" t="s">
        <v>301</v>
      </c>
      <c r="F138" s="22" t="s">
        <v>14</v>
      </c>
      <c r="G138" s="22" t="s">
        <v>14</v>
      </c>
      <c r="H138" s="23" t="s">
        <v>19</v>
      </c>
      <c r="I138" s="22" t="s">
        <v>14</v>
      </c>
      <c r="J138" s="22" t="s">
        <v>14</v>
      </c>
      <c r="K138" s="22" t="s">
        <v>14</v>
      </c>
      <c r="L138" s="22" t="s">
        <v>14</v>
      </c>
      <c r="M138" s="22" t="s">
        <v>14</v>
      </c>
      <c r="N138" s="23">
        <v>8</v>
      </c>
      <c r="O138" s="23">
        <v>221</v>
      </c>
      <c r="P138" s="24" t="s">
        <v>26</v>
      </c>
      <c r="Q138" s="24"/>
      <c r="R138" s="24"/>
      <c r="S138" s="24" t="s">
        <v>134</v>
      </c>
      <c r="T138" s="88" t="e">
        <f>#REF!*N138</f>
        <v>#REF!</v>
      </c>
      <c r="U138" s="89" t="e">
        <f t="shared" si="16"/>
        <v>#REF!</v>
      </c>
      <c r="V138" s="90" t="e">
        <f>#REF!*N138</f>
        <v>#REF!</v>
      </c>
      <c r="W138" s="91" t="e">
        <f t="shared" si="17"/>
        <v>#REF!</v>
      </c>
      <c r="X138" s="88">
        <v>902.72</v>
      </c>
      <c r="Y138" s="262" t="e">
        <f>#REF!/X138-1</f>
        <v>#REF!</v>
      </c>
      <c r="Z138" s="379">
        <v>1792.3</v>
      </c>
    </row>
    <row r="139" spans="1:26" ht="15" thickBot="1" x14ac:dyDescent="0.35">
      <c r="A139" s="39" t="s">
        <v>366</v>
      </c>
      <c r="B139" s="40" t="s">
        <v>71</v>
      </c>
      <c r="C139" s="41" t="s">
        <v>21</v>
      </c>
      <c r="D139" s="305">
        <v>204041</v>
      </c>
      <c r="E139" s="306" t="s">
        <v>302</v>
      </c>
      <c r="F139" s="43" t="s">
        <v>206</v>
      </c>
      <c r="G139" s="42" t="s">
        <v>14</v>
      </c>
      <c r="H139" s="43" t="s">
        <v>17</v>
      </c>
      <c r="I139" s="43" t="s">
        <v>14</v>
      </c>
      <c r="J139" s="42" t="s">
        <v>14</v>
      </c>
      <c r="K139" s="42" t="s">
        <v>14</v>
      </c>
      <c r="L139" s="42" t="s">
        <v>14</v>
      </c>
      <c r="M139" s="42" t="s">
        <v>96</v>
      </c>
      <c r="N139" s="43">
        <v>48</v>
      </c>
      <c r="O139" s="43">
        <v>144</v>
      </c>
      <c r="P139" s="44" t="s">
        <v>20</v>
      </c>
      <c r="Q139" s="44"/>
      <c r="R139" s="44"/>
      <c r="S139" s="44"/>
      <c r="T139" s="45" t="e">
        <f>#REF!*N139</f>
        <v>#REF!</v>
      </c>
      <c r="U139" s="46" t="e">
        <f t="shared" si="16"/>
        <v>#REF!</v>
      </c>
      <c r="V139" s="47" t="e">
        <f>#REF!*N139</f>
        <v>#REF!</v>
      </c>
      <c r="W139" s="48" t="e">
        <f t="shared" si="17"/>
        <v>#REF!</v>
      </c>
      <c r="X139" s="45">
        <v>468.16</v>
      </c>
      <c r="Y139" s="268" t="e">
        <f>#REF!/X139-1</f>
        <v>#REF!</v>
      </c>
      <c r="Z139" s="386">
        <v>743.6</v>
      </c>
    </row>
    <row r="140" spans="1:26" ht="18" thickBot="1" x14ac:dyDescent="0.35">
      <c r="A140" s="205" t="s">
        <v>72</v>
      </c>
      <c r="B140" s="140"/>
      <c r="C140" s="141"/>
      <c r="D140" s="196"/>
      <c r="E140" s="142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8"/>
      <c r="U140" s="198"/>
      <c r="V140" s="198"/>
      <c r="W140" s="199"/>
      <c r="X140" s="197"/>
      <c r="Y140" s="271"/>
      <c r="Z140" s="391"/>
    </row>
    <row r="141" spans="1:26" ht="15" thickBot="1" x14ac:dyDescent="0.35">
      <c r="A141" s="204" t="s">
        <v>97</v>
      </c>
      <c r="B141" s="121"/>
      <c r="C141" s="122"/>
      <c r="D141" s="192"/>
      <c r="E141" s="123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4"/>
      <c r="U141" s="194"/>
      <c r="V141" s="194"/>
      <c r="W141" s="195"/>
      <c r="X141" s="193"/>
      <c r="Y141" s="269"/>
      <c r="Z141" s="387"/>
    </row>
    <row r="142" spans="1:26" ht="14.4" x14ac:dyDescent="0.3">
      <c r="A142" s="55" t="s">
        <v>367</v>
      </c>
      <c r="B142" s="56" t="s">
        <v>74</v>
      </c>
      <c r="C142" s="57" t="s">
        <v>13</v>
      </c>
      <c r="D142" s="300">
        <v>559000</v>
      </c>
      <c r="E142" s="301" t="s">
        <v>303</v>
      </c>
      <c r="F142" s="58" t="s">
        <v>14</v>
      </c>
      <c r="G142" s="58" t="s">
        <v>14</v>
      </c>
      <c r="H142" s="59" t="s">
        <v>17</v>
      </c>
      <c r="I142" s="58" t="s">
        <v>14</v>
      </c>
      <c r="J142" s="58" t="s">
        <v>14</v>
      </c>
      <c r="K142" s="58" t="s">
        <v>14</v>
      </c>
      <c r="L142" s="58" t="s">
        <v>14</v>
      </c>
      <c r="M142" s="58" t="s">
        <v>14</v>
      </c>
      <c r="N142" s="59">
        <v>1</v>
      </c>
      <c r="O142" s="59">
        <v>75</v>
      </c>
      <c r="P142" s="60" t="s">
        <v>26</v>
      </c>
      <c r="Q142" s="60"/>
      <c r="R142" s="60"/>
      <c r="S142" s="60"/>
      <c r="T142" s="84" t="e">
        <f>#REF!*N142</f>
        <v>#REF!</v>
      </c>
      <c r="U142" s="85" t="e">
        <f t="shared" ref="U142:U150" si="18">ROUND(T142*1.2,2)</f>
        <v>#REF!</v>
      </c>
      <c r="V142" s="86" t="e">
        <f>#REF!*N142</f>
        <v>#REF!</v>
      </c>
      <c r="W142" s="87" t="e">
        <f t="shared" ref="W142:W150" si="19">ROUND(V142*1.2,2)</f>
        <v>#REF!</v>
      </c>
      <c r="X142" s="84">
        <v>7761.6</v>
      </c>
      <c r="Y142" s="261" t="e">
        <f>#REF!/X142-1</f>
        <v>#REF!</v>
      </c>
      <c r="Z142" s="378">
        <v>14793.78</v>
      </c>
    </row>
    <row r="143" spans="1:26" ht="14.4" x14ac:dyDescent="0.3">
      <c r="A143" s="19" t="s">
        <v>367</v>
      </c>
      <c r="B143" s="20" t="s">
        <v>74</v>
      </c>
      <c r="C143" s="21" t="s">
        <v>13</v>
      </c>
      <c r="D143" s="302">
        <v>559008</v>
      </c>
      <c r="E143" s="303" t="s">
        <v>304</v>
      </c>
      <c r="F143" s="22" t="s">
        <v>14</v>
      </c>
      <c r="G143" s="22" t="s">
        <v>14</v>
      </c>
      <c r="H143" s="23" t="s">
        <v>19</v>
      </c>
      <c r="I143" s="22" t="s">
        <v>14</v>
      </c>
      <c r="J143" s="22" t="s">
        <v>14</v>
      </c>
      <c r="K143" s="22" t="s">
        <v>14</v>
      </c>
      <c r="L143" s="22" t="s">
        <v>14</v>
      </c>
      <c r="M143" s="22" t="s">
        <v>14</v>
      </c>
      <c r="N143" s="23">
        <v>1</v>
      </c>
      <c r="O143" s="23">
        <v>75</v>
      </c>
      <c r="P143" s="24" t="s">
        <v>26</v>
      </c>
      <c r="Q143" s="24"/>
      <c r="R143" s="24"/>
      <c r="S143" s="24"/>
      <c r="T143" s="88" t="e">
        <f>#REF!*N143</f>
        <v>#REF!</v>
      </c>
      <c r="U143" s="89" t="e">
        <f t="shared" si="18"/>
        <v>#REF!</v>
      </c>
      <c r="V143" s="90" t="e">
        <f>#REF!*N143</f>
        <v>#REF!</v>
      </c>
      <c r="W143" s="91" t="e">
        <f t="shared" si="19"/>
        <v>#REF!</v>
      </c>
      <c r="X143" s="88">
        <v>7761.6</v>
      </c>
      <c r="Y143" s="262" t="e">
        <f>#REF!/X143-1</f>
        <v>#REF!</v>
      </c>
      <c r="Z143" s="379">
        <v>14793.78</v>
      </c>
    </row>
    <row r="144" spans="1:26" ht="14.4" x14ac:dyDescent="0.3">
      <c r="A144" s="19" t="s">
        <v>367</v>
      </c>
      <c r="B144" s="20" t="s">
        <v>74</v>
      </c>
      <c r="C144" s="21" t="s">
        <v>13</v>
      </c>
      <c r="D144" s="302">
        <v>659000</v>
      </c>
      <c r="E144" s="303" t="s">
        <v>305</v>
      </c>
      <c r="F144" s="22" t="s">
        <v>14</v>
      </c>
      <c r="G144" s="22" t="s">
        <v>14</v>
      </c>
      <c r="H144" s="23" t="s">
        <v>75</v>
      </c>
      <c r="I144" s="22" t="s">
        <v>14</v>
      </c>
      <c r="J144" s="22" t="s">
        <v>14</v>
      </c>
      <c r="K144" s="22" t="s">
        <v>14</v>
      </c>
      <c r="L144" s="22" t="s">
        <v>14</v>
      </c>
      <c r="M144" s="22" t="s">
        <v>14</v>
      </c>
      <c r="N144" s="23">
        <v>1</v>
      </c>
      <c r="O144" s="23">
        <v>75</v>
      </c>
      <c r="P144" s="24" t="s">
        <v>26</v>
      </c>
      <c r="Q144" s="24"/>
      <c r="R144" s="24"/>
      <c r="S144" s="24"/>
      <c r="T144" s="88" t="e">
        <f>#REF!*N144</f>
        <v>#REF!</v>
      </c>
      <c r="U144" s="89" t="e">
        <f t="shared" si="18"/>
        <v>#REF!</v>
      </c>
      <c r="V144" s="90" t="e">
        <f>#REF!*N144</f>
        <v>#REF!</v>
      </c>
      <c r="W144" s="91" t="e">
        <f t="shared" si="19"/>
        <v>#REF!</v>
      </c>
      <c r="X144" s="88">
        <v>9703.68</v>
      </c>
      <c r="Y144" s="262" t="e">
        <f>#REF!/X144-1</f>
        <v>#REF!</v>
      </c>
      <c r="Z144" s="379">
        <v>15412.86</v>
      </c>
    </row>
    <row r="145" spans="1:26" ht="14.4" x14ac:dyDescent="0.3">
      <c r="A145" s="19" t="s">
        <v>367</v>
      </c>
      <c r="B145" s="20" t="s">
        <v>74</v>
      </c>
      <c r="C145" s="21" t="s">
        <v>13</v>
      </c>
      <c r="D145" s="302">
        <v>659008</v>
      </c>
      <c r="E145" s="303" t="s">
        <v>306</v>
      </c>
      <c r="F145" s="22" t="s">
        <v>14</v>
      </c>
      <c r="G145" s="22" t="s">
        <v>14</v>
      </c>
      <c r="H145" s="23" t="s">
        <v>73</v>
      </c>
      <c r="I145" s="22" t="s">
        <v>14</v>
      </c>
      <c r="J145" s="22" t="s">
        <v>14</v>
      </c>
      <c r="K145" s="22" t="s">
        <v>14</v>
      </c>
      <c r="L145" s="22" t="s">
        <v>14</v>
      </c>
      <c r="M145" s="22" t="s">
        <v>14</v>
      </c>
      <c r="N145" s="23">
        <v>1</v>
      </c>
      <c r="O145" s="23">
        <v>75</v>
      </c>
      <c r="P145" s="24" t="s">
        <v>26</v>
      </c>
      <c r="Q145" s="24"/>
      <c r="R145" s="24"/>
      <c r="S145" s="24"/>
      <c r="T145" s="88" t="e">
        <f>#REF!*N145</f>
        <v>#REF!</v>
      </c>
      <c r="U145" s="89" t="e">
        <f t="shared" si="18"/>
        <v>#REF!</v>
      </c>
      <c r="V145" s="90" t="e">
        <f>#REF!*N145</f>
        <v>#REF!</v>
      </c>
      <c r="W145" s="91" t="e">
        <f t="shared" si="19"/>
        <v>#REF!</v>
      </c>
      <c r="X145" s="88">
        <v>9703.68</v>
      </c>
      <c r="Y145" s="262" t="e">
        <f>#REF!/X145-1</f>
        <v>#REF!</v>
      </c>
      <c r="Z145" s="379">
        <v>15412.86</v>
      </c>
    </row>
    <row r="146" spans="1:26" ht="15" thickBot="1" x14ac:dyDescent="0.35">
      <c r="A146" s="67" t="s">
        <v>200</v>
      </c>
      <c r="B146" s="68" t="s">
        <v>74</v>
      </c>
      <c r="C146" s="69" t="s">
        <v>21</v>
      </c>
      <c r="D146" s="287">
        <v>120166</v>
      </c>
      <c r="E146" s="327" t="s">
        <v>307</v>
      </c>
      <c r="F146" s="70" t="s">
        <v>205</v>
      </c>
      <c r="G146" s="71">
        <v>1</v>
      </c>
      <c r="H146" s="71" t="s">
        <v>75</v>
      </c>
      <c r="I146" s="71" t="s">
        <v>14</v>
      </c>
      <c r="J146" s="71" t="s">
        <v>14</v>
      </c>
      <c r="K146" s="71">
        <v>1</v>
      </c>
      <c r="L146" s="71" t="s">
        <v>143</v>
      </c>
      <c r="M146" s="71" t="s">
        <v>14</v>
      </c>
      <c r="N146" s="71">
        <v>6</v>
      </c>
      <c r="O146" s="71">
        <v>32</v>
      </c>
      <c r="P146" s="72" t="s">
        <v>23</v>
      </c>
      <c r="Q146" s="72" t="s">
        <v>22</v>
      </c>
      <c r="R146" s="72"/>
      <c r="S146" s="72"/>
      <c r="T146" s="209" t="e">
        <f>#REF!*N146</f>
        <v>#REF!</v>
      </c>
      <c r="U146" s="210" t="e">
        <f t="shared" si="18"/>
        <v>#REF!</v>
      </c>
      <c r="V146" s="211" t="e">
        <f>#REF!*N146</f>
        <v>#REF!</v>
      </c>
      <c r="W146" s="212" t="e">
        <f t="shared" si="19"/>
        <v>#REF!</v>
      </c>
      <c r="X146" s="209">
        <v>361.86</v>
      </c>
      <c r="Y146" s="265" t="e">
        <f>#REF!/X146-1</f>
        <v>#REF!</v>
      </c>
      <c r="Z146" s="337">
        <v>574.76</v>
      </c>
    </row>
    <row r="147" spans="1:26" ht="14.4" x14ac:dyDescent="0.3">
      <c r="A147" s="55" t="s">
        <v>368</v>
      </c>
      <c r="B147" s="56" t="s">
        <v>77</v>
      </c>
      <c r="C147" s="57" t="s">
        <v>13</v>
      </c>
      <c r="D147" s="300">
        <v>473180</v>
      </c>
      <c r="E147" s="301" t="s">
        <v>308</v>
      </c>
      <c r="F147" s="58" t="s">
        <v>14</v>
      </c>
      <c r="G147" s="58" t="s">
        <v>14</v>
      </c>
      <c r="H147" s="59" t="s">
        <v>76</v>
      </c>
      <c r="I147" s="58" t="s">
        <v>14</v>
      </c>
      <c r="J147" s="58" t="s">
        <v>14</v>
      </c>
      <c r="K147" s="58" t="s">
        <v>14</v>
      </c>
      <c r="L147" s="58" t="s">
        <v>14</v>
      </c>
      <c r="M147" s="58" t="s">
        <v>14</v>
      </c>
      <c r="N147" s="59">
        <v>1</v>
      </c>
      <c r="O147" s="59">
        <v>72</v>
      </c>
      <c r="P147" s="60" t="s">
        <v>18</v>
      </c>
      <c r="Q147" s="60"/>
      <c r="R147" s="60"/>
      <c r="S147" s="60"/>
      <c r="T147" s="84" t="e">
        <f>#REF!*N147</f>
        <v>#REF!</v>
      </c>
      <c r="U147" s="85" t="e">
        <f t="shared" si="18"/>
        <v>#REF!</v>
      </c>
      <c r="V147" s="86" t="e">
        <f>#REF!*N147</f>
        <v>#REF!</v>
      </c>
      <c r="W147" s="87" t="e">
        <f t="shared" si="19"/>
        <v>#REF!</v>
      </c>
      <c r="X147" s="84">
        <v>6930.56</v>
      </c>
      <c r="Y147" s="261" t="e">
        <f>#REF!/X147-1</f>
        <v>#REF!</v>
      </c>
      <c r="Z147" s="378">
        <v>11008.16</v>
      </c>
    </row>
    <row r="148" spans="1:26" ht="14.4" x14ac:dyDescent="0.3">
      <c r="A148" s="19" t="s">
        <v>368</v>
      </c>
      <c r="B148" s="20" t="s">
        <v>77</v>
      </c>
      <c r="C148" s="21" t="s">
        <v>13</v>
      </c>
      <c r="D148" s="302">
        <v>473190</v>
      </c>
      <c r="E148" s="303" t="s">
        <v>309</v>
      </c>
      <c r="F148" s="22" t="s">
        <v>14</v>
      </c>
      <c r="G148" s="22" t="s">
        <v>14</v>
      </c>
      <c r="H148" s="23" t="s">
        <v>75</v>
      </c>
      <c r="I148" s="22" t="s">
        <v>14</v>
      </c>
      <c r="J148" s="22" t="s">
        <v>14</v>
      </c>
      <c r="K148" s="22" t="s">
        <v>14</v>
      </c>
      <c r="L148" s="22" t="s">
        <v>14</v>
      </c>
      <c r="M148" s="22" t="s">
        <v>14</v>
      </c>
      <c r="N148" s="23">
        <v>1</v>
      </c>
      <c r="O148" s="23">
        <v>72</v>
      </c>
      <c r="P148" s="24" t="s">
        <v>18</v>
      </c>
      <c r="Q148" s="24"/>
      <c r="R148" s="24"/>
      <c r="S148" s="24"/>
      <c r="T148" s="88" t="e">
        <f>#REF!*N148</f>
        <v>#REF!</v>
      </c>
      <c r="U148" s="89" t="e">
        <f t="shared" si="18"/>
        <v>#REF!</v>
      </c>
      <c r="V148" s="90" t="e">
        <f>#REF!*N148</f>
        <v>#REF!</v>
      </c>
      <c r="W148" s="91" t="e">
        <f t="shared" si="19"/>
        <v>#REF!</v>
      </c>
      <c r="X148" s="88">
        <v>6930.56</v>
      </c>
      <c r="Y148" s="262" t="e">
        <f>#REF!/X148-1</f>
        <v>#REF!</v>
      </c>
      <c r="Z148" s="379">
        <v>11008.16</v>
      </c>
    </row>
    <row r="149" spans="1:26" ht="14.4" x14ac:dyDescent="0.3">
      <c r="A149" s="29" t="s">
        <v>201</v>
      </c>
      <c r="B149" s="30" t="s">
        <v>77</v>
      </c>
      <c r="C149" s="120" t="s">
        <v>21</v>
      </c>
      <c r="D149" s="285">
        <v>120000</v>
      </c>
      <c r="E149" s="326" t="s">
        <v>310</v>
      </c>
      <c r="F149" s="32" t="s">
        <v>204</v>
      </c>
      <c r="G149" s="32">
        <v>1</v>
      </c>
      <c r="H149" s="32" t="s">
        <v>75</v>
      </c>
      <c r="I149" s="32">
        <v>771</v>
      </c>
      <c r="J149" s="32" t="s">
        <v>116</v>
      </c>
      <c r="K149" s="32">
        <v>1</v>
      </c>
      <c r="L149" s="32" t="s">
        <v>144</v>
      </c>
      <c r="M149" s="32" t="s">
        <v>14</v>
      </c>
      <c r="N149" s="49">
        <v>6</v>
      </c>
      <c r="O149" s="49">
        <v>40</v>
      </c>
      <c r="P149" s="50" t="s">
        <v>23</v>
      </c>
      <c r="Q149" s="50" t="s">
        <v>22</v>
      </c>
      <c r="R149" s="113" t="s">
        <v>177</v>
      </c>
      <c r="S149" s="113"/>
      <c r="T149" s="51" t="e">
        <f>#REF!*N149</f>
        <v>#REF!</v>
      </c>
      <c r="U149" s="52" t="e">
        <f t="shared" si="18"/>
        <v>#REF!</v>
      </c>
      <c r="V149" s="53" t="e">
        <f>#REF!*N149</f>
        <v>#REF!</v>
      </c>
      <c r="W149" s="54" t="e">
        <f t="shared" si="19"/>
        <v>#REF!</v>
      </c>
      <c r="X149" s="51">
        <v>461.76</v>
      </c>
      <c r="Y149" s="256" t="e">
        <f>#REF!/X149-1</f>
        <v>#REF!</v>
      </c>
      <c r="Z149" s="336">
        <v>733.44</v>
      </c>
    </row>
    <row r="150" spans="1:26" ht="15" thickBot="1" x14ac:dyDescent="0.35">
      <c r="A150" s="67" t="s">
        <v>201</v>
      </c>
      <c r="B150" s="68" t="s">
        <v>77</v>
      </c>
      <c r="C150" s="98" t="s">
        <v>21</v>
      </c>
      <c r="D150" s="287">
        <v>321400</v>
      </c>
      <c r="E150" s="327" t="s">
        <v>311</v>
      </c>
      <c r="F150" s="70" t="s">
        <v>205</v>
      </c>
      <c r="G150" s="70">
        <v>1</v>
      </c>
      <c r="H150" s="70" t="s">
        <v>17</v>
      </c>
      <c r="I150" s="70">
        <v>771</v>
      </c>
      <c r="J150" s="70" t="s">
        <v>116</v>
      </c>
      <c r="K150" s="70">
        <v>1</v>
      </c>
      <c r="L150" s="70" t="s">
        <v>144</v>
      </c>
      <c r="M150" s="70" t="s">
        <v>14</v>
      </c>
      <c r="N150" s="206">
        <v>6</v>
      </c>
      <c r="O150" s="206">
        <v>40</v>
      </c>
      <c r="P150" s="207" t="s">
        <v>23</v>
      </c>
      <c r="Q150" s="207" t="s">
        <v>22</v>
      </c>
      <c r="R150" s="208" t="s">
        <v>177</v>
      </c>
      <c r="S150" s="208"/>
      <c r="T150" s="209" t="e">
        <f>#REF!*N150</f>
        <v>#REF!</v>
      </c>
      <c r="U150" s="210" t="e">
        <f t="shared" si="18"/>
        <v>#REF!</v>
      </c>
      <c r="V150" s="211" t="e">
        <f>#REF!*N150</f>
        <v>#REF!</v>
      </c>
      <c r="W150" s="212" t="e">
        <f t="shared" si="19"/>
        <v>#REF!</v>
      </c>
      <c r="X150" s="209">
        <v>384.06</v>
      </c>
      <c r="Y150" s="265" t="e">
        <f>#REF!/X150-1</f>
        <v>#REF!</v>
      </c>
      <c r="Z150" s="337">
        <v>610.02</v>
      </c>
    </row>
    <row r="151" spans="1:26" ht="15" thickBot="1" x14ac:dyDescent="0.35">
      <c r="A151" s="204" t="s">
        <v>120</v>
      </c>
      <c r="B151" s="121"/>
      <c r="C151" s="122"/>
      <c r="D151" s="192"/>
      <c r="E151" s="123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4"/>
      <c r="U151" s="194"/>
      <c r="V151" s="194"/>
      <c r="W151" s="195"/>
      <c r="X151" s="193"/>
      <c r="Y151" s="269"/>
      <c r="Z151" s="387"/>
    </row>
    <row r="152" spans="1:26" ht="14.4" x14ac:dyDescent="0.3">
      <c r="A152" s="55" t="s">
        <v>369</v>
      </c>
      <c r="B152" s="56" t="s">
        <v>78</v>
      </c>
      <c r="C152" s="57" t="s">
        <v>13</v>
      </c>
      <c r="D152" s="300">
        <v>652000</v>
      </c>
      <c r="E152" s="311" t="s">
        <v>312</v>
      </c>
      <c r="F152" s="58" t="s">
        <v>14</v>
      </c>
      <c r="G152" s="58" t="s">
        <v>14</v>
      </c>
      <c r="H152" s="59" t="s">
        <v>75</v>
      </c>
      <c r="I152" s="58" t="s">
        <v>14</v>
      </c>
      <c r="J152" s="58" t="s">
        <v>14</v>
      </c>
      <c r="K152" s="58" t="s">
        <v>14</v>
      </c>
      <c r="L152" s="58" t="s">
        <v>14</v>
      </c>
      <c r="M152" s="58" t="s">
        <v>14</v>
      </c>
      <c r="N152" s="59">
        <v>1</v>
      </c>
      <c r="O152" s="59">
        <v>18</v>
      </c>
      <c r="P152" s="60" t="s">
        <v>20</v>
      </c>
      <c r="Q152" s="60"/>
      <c r="R152" s="60"/>
      <c r="S152" s="60"/>
      <c r="T152" s="84" t="e">
        <f>#REF!*N152</f>
        <v>#REF!</v>
      </c>
      <c r="U152" s="85" t="e">
        <f t="shared" ref="U152:U168" si="20">ROUND(T152*1.2,2)</f>
        <v>#REF!</v>
      </c>
      <c r="V152" s="86" t="e">
        <f>#REF!*N152</f>
        <v>#REF!</v>
      </c>
      <c r="W152" s="87" t="e">
        <f t="shared" ref="W152:W168" si="21">ROUND(V152*1.2,2)</f>
        <v>#REF!</v>
      </c>
      <c r="X152" s="84">
        <v>14492.8</v>
      </c>
      <c r="Y152" s="261" t="e">
        <f>#REF!/X152-1</f>
        <v>#REF!</v>
      </c>
      <c r="Z152" s="378">
        <v>25321.63</v>
      </c>
    </row>
    <row r="153" spans="1:26" ht="14.4" x14ac:dyDescent="0.3">
      <c r="A153" s="19" t="s">
        <v>369</v>
      </c>
      <c r="B153" s="20" t="s">
        <v>78</v>
      </c>
      <c r="C153" s="21" t="s">
        <v>13</v>
      </c>
      <c r="D153" s="302">
        <v>652100</v>
      </c>
      <c r="E153" s="311" t="s">
        <v>313</v>
      </c>
      <c r="F153" s="22" t="s">
        <v>14</v>
      </c>
      <c r="G153" s="22" t="s">
        <v>14</v>
      </c>
      <c r="H153" s="23" t="s">
        <v>75</v>
      </c>
      <c r="I153" s="22" t="s">
        <v>14</v>
      </c>
      <c r="J153" s="22" t="s">
        <v>14</v>
      </c>
      <c r="K153" s="22" t="s">
        <v>14</v>
      </c>
      <c r="L153" s="22" t="s">
        <v>14</v>
      </c>
      <c r="M153" s="22" t="s">
        <v>14</v>
      </c>
      <c r="N153" s="23">
        <v>1</v>
      </c>
      <c r="O153" s="23">
        <v>23</v>
      </c>
      <c r="P153" s="24" t="s">
        <v>20</v>
      </c>
      <c r="Q153" s="24"/>
      <c r="R153" s="24"/>
      <c r="S153" s="24"/>
      <c r="T153" s="88" t="e">
        <f>#REF!*N153</f>
        <v>#REF!</v>
      </c>
      <c r="U153" s="89" t="e">
        <f t="shared" si="20"/>
        <v>#REF!</v>
      </c>
      <c r="V153" s="90" t="e">
        <f>#REF!*N153</f>
        <v>#REF!</v>
      </c>
      <c r="W153" s="91" t="e">
        <f t="shared" si="21"/>
        <v>#REF!</v>
      </c>
      <c r="X153" s="88">
        <v>9248.9599999999991</v>
      </c>
      <c r="Y153" s="262" t="e">
        <f>#REF!/X153-1</f>
        <v>#REF!</v>
      </c>
      <c r="Z153" s="379">
        <v>16159.67</v>
      </c>
    </row>
    <row r="154" spans="1:26" ht="14.4" x14ac:dyDescent="0.3">
      <c r="A154" s="19" t="s">
        <v>369</v>
      </c>
      <c r="B154" s="20" t="s">
        <v>78</v>
      </c>
      <c r="C154" s="65" t="s">
        <v>24</v>
      </c>
      <c r="D154" s="302">
        <v>206550</v>
      </c>
      <c r="E154" s="311" t="s">
        <v>314</v>
      </c>
      <c r="F154" s="22" t="s">
        <v>14</v>
      </c>
      <c r="G154" s="22" t="s">
        <v>14</v>
      </c>
      <c r="H154" s="23" t="s">
        <v>19</v>
      </c>
      <c r="I154" s="22" t="s">
        <v>14</v>
      </c>
      <c r="J154" s="22" t="s">
        <v>14</v>
      </c>
      <c r="K154" s="22" t="s">
        <v>14</v>
      </c>
      <c r="L154" s="22" t="s">
        <v>14</v>
      </c>
      <c r="M154" s="22" t="s">
        <v>14</v>
      </c>
      <c r="N154" s="106">
        <v>1</v>
      </c>
      <c r="O154" s="106">
        <v>66</v>
      </c>
      <c r="P154" s="126" t="s">
        <v>20</v>
      </c>
      <c r="Q154" s="126"/>
      <c r="R154" s="126"/>
      <c r="S154" s="126"/>
      <c r="T154" s="88" t="e">
        <f>#REF!*N154</f>
        <v>#REF!</v>
      </c>
      <c r="U154" s="89" t="e">
        <f t="shared" si="20"/>
        <v>#REF!</v>
      </c>
      <c r="V154" s="90" t="e">
        <f>#REF!*N154</f>
        <v>#REF!</v>
      </c>
      <c r="W154" s="91" t="e">
        <f t="shared" si="21"/>
        <v>#REF!</v>
      </c>
      <c r="X154" s="88">
        <v>7779.52</v>
      </c>
      <c r="Y154" s="262" t="e">
        <f>#REF!/X154-1</f>
        <v>#REF!</v>
      </c>
      <c r="Z154" s="379">
        <v>12356.62</v>
      </c>
    </row>
    <row r="155" spans="1:26" ht="14.4" x14ac:dyDescent="0.3">
      <c r="A155" s="19" t="s">
        <v>369</v>
      </c>
      <c r="B155" s="11" t="s">
        <v>78</v>
      </c>
      <c r="C155" s="12" t="s">
        <v>21</v>
      </c>
      <c r="D155" s="302">
        <v>130080</v>
      </c>
      <c r="E155" s="311" t="s">
        <v>315</v>
      </c>
      <c r="F155" s="22" t="s">
        <v>206</v>
      </c>
      <c r="G155" s="23">
        <v>3</v>
      </c>
      <c r="H155" s="64" t="s">
        <v>49</v>
      </c>
      <c r="I155" s="233">
        <v>750</v>
      </c>
      <c r="J155" s="233" t="s">
        <v>124</v>
      </c>
      <c r="K155" s="23">
        <v>1</v>
      </c>
      <c r="L155" s="23" t="s">
        <v>145</v>
      </c>
      <c r="M155" s="23" t="s">
        <v>14</v>
      </c>
      <c r="N155" s="23">
        <v>1</v>
      </c>
      <c r="O155" s="23">
        <v>30</v>
      </c>
      <c r="P155" s="24" t="s">
        <v>26</v>
      </c>
      <c r="Q155" s="24"/>
      <c r="R155" s="24"/>
      <c r="S155" s="24"/>
      <c r="T155" s="88" t="e">
        <f>#REF!*N155</f>
        <v>#REF!</v>
      </c>
      <c r="U155" s="89" t="e">
        <f t="shared" si="20"/>
        <v>#REF!</v>
      </c>
      <c r="V155" s="90" t="e">
        <f>#REF!*N155</f>
        <v>#REF!</v>
      </c>
      <c r="W155" s="91" t="e">
        <f t="shared" si="21"/>
        <v>#REF!</v>
      </c>
      <c r="X155" s="88">
        <v>7862.4</v>
      </c>
      <c r="Y155" s="262" t="e">
        <f>#REF!/X155-1</f>
        <v>#REF!</v>
      </c>
      <c r="Z155" s="379">
        <v>12488.26</v>
      </c>
    </row>
    <row r="156" spans="1:26" ht="14.4" x14ac:dyDescent="0.3">
      <c r="A156" s="19" t="s">
        <v>369</v>
      </c>
      <c r="B156" s="20" t="s">
        <v>78</v>
      </c>
      <c r="C156" s="21" t="s">
        <v>21</v>
      </c>
      <c r="D156" s="319">
        <v>130060</v>
      </c>
      <c r="E156" s="311" t="s">
        <v>316</v>
      </c>
      <c r="F156" s="13" t="s">
        <v>206</v>
      </c>
      <c r="G156" s="14">
        <v>2</v>
      </c>
      <c r="H156" s="14" t="s">
        <v>17</v>
      </c>
      <c r="I156" s="233">
        <v>1000</v>
      </c>
      <c r="J156" s="233" t="s">
        <v>124</v>
      </c>
      <c r="K156" s="23">
        <v>1</v>
      </c>
      <c r="L156" s="23" t="s">
        <v>146</v>
      </c>
      <c r="M156" s="14" t="s">
        <v>14</v>
      </c>
      <c r="N156" s="14">
        <v>1</v>
      </c>
      <c r="O156" s="14">
        <v>30</v>
      </c>
      <c r="P156" s="15" t="s">
        <v>26</v>
      </c>
      <c r="Q156" s="15"/>
      <c r="R156" s="15"/>
      <c r="S156" s="15"/>
      <c r="T156" s="102" t="e">
        <f>#REF!*N156</f>
        <v>#REF!</v>
      </c>
      <c r="U156" s="103" t="e">
        <f t="shared" si="20"/>
        <v>#REF!</v>
      </c>
      <c r="V156" s="104" t="e">
        <f>#REF!*N156</f>
        <v>#REF!</v>
      </c>
      <c r="W156" s="105" t="e">
        <f t="shared" si="21"/>
        <v>#REF!</v>
      </c>
      <c r="X156" s="102">
        <v>6708.8</v>
      </c>
      <c r="Y156" s="263" t="e">
        <f>#REF!/X156-1</f>
        <v>#REF!</v>
      </c>
      <c r="Z156" s="392">
        <v>10655.94</v>
      </c>
    </row>
    <row r="157" spans="1:26" ht="14.4" x14ac:dyDescent="0.3">
      <c r="A157" s="19" t="s">
        <v>369</v>
      </c>
      <c r="B157" s="20" t="s">
        <v>392</v>
      </c>
      <c r="C157" s="21" t="s">
        <v>13</v>
      </c>
      <c r="D157" s="319">
        <v>653000</v>
      </c>
      <c r="E157" s="311" t="s">
        <v>391</v>
      </c>
      <c r="F157" s="22" t="s">
        <v>14</v>
      </c>
      <c r="G157" s="22" t="s">
        <v>14</v>
      </c>
      <c r="H157" s="14" t="s">
        <v>17</v>
      </c>
      <c r="I157" s="22" t="s">
        <v>14</v>
      </c>
      <c r="J157" s="22" t="s">
        <v>14</v>
      </c>
      <c r="K157" s="22" t="s">
        <v>14</v>
      </c>
      <c r="L157" s="22" t="s">
        <v>14</v>
      </c>
      <c r="M157" s="22" t="s">
        <v>14</v>
      </c>
      <c r="N157" s="14">
        <v>1</v>
      </c>
      <c r="O157" s="23">
        <v>20</v>
      </c>
      <c r="P157" s="15" t="s">
        <v>26</v>
      </c>
      <c r="Q157" s="15"/>
      <c r="R157" s="15"/>
      <c r="S157" s="15"/>
      <c r="T157" s="102" t="e">
        <f>#REF!*N157</f>
        <v>#REF!</v>
      </c>
      <c r="U157" s="103" t="e">
        <f t="shared" si="20"/>
        <v>#REF!</v>
      </c>
      <c r="V157" s="104" t="e">
        <f>#REF!*N157</f>
        <v>#REF!</v>
      </c>
      <c r="W157" s="105" t="e">
        <f t="shared" si="21"/>
        <v>#REF!</v>
      </c>
      <c r="X157" s="102">
        <v>9248.9599999999991</v>
      </c>
      <c r="Y157" s="263" t="e">
        <f>#REF!/X157-1</f>
        <v>#REF!</v>
      </c>
      <c r="Z157" s="392">
        <v>14690.6</v>
      </c>
    </row>
    <row r="158" spans="1:26" ht="14.4" x14ac:dyDescent="0.3">
      <c r="A158" s="19" t="s">
        <v>369</v>
      </c>
      <c r="B158" s="155" t="s">
        <v>80</v>
      </c>
      <c r="C158" s="160" t="s">
        <v>21</v>
      </c>
      <c r="D158" s="302">
        <v>130081</v>
      </c>
      <c r="E158" s="303" t="s">
        <v>317</v>
      </c>
      <c r="F158" s="22" t="s">
        <v>206</v>
      </c>
      <c r="G158" s="23">
        <v>3</v>
      </c>
      <c r="H158" s="64" t="s">
        <v>49</v>
      </c>
      <c r="I158" s="233">
        <v>350</v>
      </c>
      <c r="J158" s="233" t="s">
        <v>126</v>
      </c>
      <c r="K158" s="23">
        <v>1</v>
      </c>
      <c r="L158" s="23" t="s">
        <v>125</v>
      </c>
      <c r="M158" s="23" t="s">
        <v>14</v>
      </c>
      <c r="N158" s="23">
        <v>2</v>
      </c>
      <c r="O158" s="23">
        <v>48</v>
      </c>
      <c r="P158" s="24" t="s">
        <v>26</v>
      </c>
      <c r="Q158" s="24"/>
      <c r="R158" s="24"/>
      <c r="S158" s="24"/>
      <c r="T158" s="88" t="e">
        <f>#REF!*N158</f>
        <v>#REF!</v>
      </c>
      <c r="U158" s="89" t="e">
        <f t="shared" si="20"/>
        <v>#REF!</v>
      </c>
      <c r="V158" s="90" t="e">
        <f>#REF!*N158</f>
        <v>#REF!</v>
      </c>
      <c r="W158" s="91" t="e">
        <f t="shared" si="21"/>
        <v>#REF!</v>
      </c>
      <c r="X158" s="88">
        <v>2506.56</v>
      </c>
      <c r="Y158" s="262" t="e">
        <f>#REF!/X158-1</f>
        <v>#REF!</v>
      </c>
      <c r="Z158" s="379">
        <v>3981.3</v>
      </c>
    </row>
    <row r="159" spans="1:26" ht="14.4" x14ac:dyDescent="0.3">
      <c r="A159" s="19" t="s">
        <v>369</v>
      </c>
      <c r="B159" s="20" t="s">
        <v>80</v>
      </c>
      <c r="C159" s="21" t="s">
        <v>21</v>
      </c>
      <c r="D159" s="302">
        <v>130052</v>
      </c>
      <c r="E159" s="303" t="s">
        <v>318</v>
      </c>
      <c r="F159" s="22" t="s">
        <v>206</v>
      </c>
      <c r="G159" s="23">
        <v>2</v>
      </c>
      <c r="H159" s="64" t="s">
        <v>49</v>
      </c>
      <c r="I159" s="233">
        <v>750</v>
      </c>
      <c r="J159" s="233" t="s">
        <v>126</v>
      </c>
      <c r="K159" s="23">
        <v>1</v>
      </c>
      <c r="L159" s="23" t="s">
        <v>147</v>
      </c>
      <c r="M159" s="23" t="s">
        <v>14</v>
      </c>
      <c r="N159" s="23">
        <v>2</v>
      </c>
      <c r="O159" s="23">
        <v>48</v>
      </c>
      <c r="P159" s="24" t="s">
        <v>26</v>
      </c>
      <c r="Q159" s="24"/>
      <c r="R159" s="24"/>
      <c r="S159" s="24"/>
      <c r="T159" s="88" t="e">
        <f>#REF!*N159</f>
        <v>#REF!</v>
      </c>
      <c r="U159" s="89" t="e">
        <f t="shared" si="20"/>
        <v>#REF!</v>
      </c>
      <c r="V159" s="90" t="e">
        <f>#REF!*N159</f>
        <v>#REF!</v>
      </c>
      <c r="W159" s="91" t="e">
        <f t="shared" si="21"/>
        <v>#REF!</v>
      </c>
      <c r="X159" s="88">
        <v>2672.32</v>
      </c>
      <c r="Y159" s="262" t="e">
        <f>#REF!/X159-1</f>
        <v>#REF!</v>
      </c>
      <c r="Z159" s="379">
        <v>4244.58</v>
      </c>
    </row>
    <row r="160" spans="1:26" ht="14.4" x14ac:dyDescent="0.3">
      <c r="A160" s="19" t="s">
        <v>369</v>
      </c>
      <c r="B160" s="106" t="s">
        <v>79</v>
      </c>
      <c r="C160" s="65" t="s">
        <v>21</v>
      </c>
      <c r="D160" s="302">
        <v>510137</v>
      </c>
      <c r="E160" s="303" t="s">
        <v>319</v>
      </c>
      <c r="F160" s="106" t="s">
        <v>206</v>
      </c>
      <c r="G160" s="23">
        <v>1</v>
      </c>
      <c r="H160" s="23" t="s">
        <v>17</v>
      </c>
      <c r="I160" s="233">
        <v>400</v>
      </c>
      <c r="J160" s="233" t="s">
        <v>129</v>
      </c>
      <c r="K160" s="23">
        <v>1</v>
      </c>
      <c r="L160" s="23" t="s">
        <v>130</v>
      </c>
      <c r="M160" s="23" t="s">
        <v>14</v>
      </c>
      <c r="N160" s="23">
        <v>1</v>
      </c>
      <c r="O160" s="23">
        <v>72</v>
      </c>
      <c r="P160" s="24" t="s">
        <v>81</v>
      </c>
      <c r="Q160" s="24"/>
      <c r="R160" s="24"/>
      <c r="S160" s="24"/>
      <c r="T160" s="88" t="e">
        <f>#REF!*N160</f>
        <v>#REF!</v>
      </c>
      <c r="U160" s="89" t="e">
        <f t="shared" si="20"/>
        <v>#REF!</v>
      </c>
      <c r="V160" s="90" t="e">
        <f>#REF!*N160</f>
        <v>#REF!</v>
      </c>
      <c r="W160" s="91" t="e">
        <f t="shared" si="21"/>
        <v>#REF!</v>
      </c>
      <c r="X160" s="88">
        <v>7141.12</v>
      </c>
      <c r="Y160" s="262" t="e">
        <f>#REF!/X160-1</f>
        <v>#REF!</v>
      </c>
      <c r="Z160" s="379">
        <v>11342.62</v>
      </c>
    </row>
    <row r="161" spans="1:26" ht="14.4" x14ac:dyDescent="0.3">
      <c r="A161" s="19" t="s">
        <v>369</v>
      </c>
      <c r="B161" s="20" t="s">
        <v>79</v>
      </c>
      <c r="C161" s="21" t="s">
        <v>21</v>
      </c>
      <c r="D161" s="302">
        <v>530137</v>
      </c>
      <c r="E161" s="303" t="s">
        <v>320</v>
      </c>
      <c r="F161" s="106" t="s">
        <v>206</v>
      </c>
      <c r="G161" s="23">
        <v>1</v>
      </c>
      <c r="H161" s="64" t="s">
        <v>17</v>
      </c>
      <c r="I161" s="233">
        <v>280</v>
      </c>
      <c r="J161" s="233" t="s">
        <v>129</v>
      </c>
      <c r="K161" s="23">
        <v>1</v>
      </c>
      <c r="L161" s="23" t="s">
        <v>132</v>
      </c>
      <c r="M161" s="23" t="s">
        <v>14</v>
      </c>
      <c r="N161" s="23">
        <v>1</v>
      </c>
      <c r="O161" s="23">
        <v>72</v>
      </c>
      <c r="P161" s="24" t="s">
        <v>81</v>
      </c>
      <c r="Q161" s="24"/>
      <c r="R161" s="24"/>
      <c r="S161" s="24"/>
      <c r="T161" s="88" t="e">
        <f>#REF!*N161</f>
        <v>#REF!</v>
      </c>
      <c r="U161" s="89" t="e">
        <f t="shared" si="20"/>
        <v>#REF!</v>
      </c>
      <c r="V161" s="90" t="e">
        <f>#REF!*N161</f>
        <v>#REF!</v>
      </c>
      <c r="W161" s="91" t="e">
        <f t="shared" si="21"/>
        <v>#REF!</v>
      </c>
      <c r="X161" s="88">
        <v>6498.24</v>
      </c>
      <c r="Y161" s="262" t="e">
        <f>#REF!/X161-1</f>
        <v>#REF!</v>
      </c>
      <c r="Z161" s="379">
        <v>10321.49</v>
      </c>
    </row>
    <row r="162" spans="1:26" ht="14.4" x14ac:dyDescent="0.3">
      <c r="A162" s="19" t="s">
        <v>369</v>
      </c>
      <c r="B162" s="20" t="s">
        <v>79</v>
      </c>
      <c r="C162" s="21" t="s">
        <v>21</v>
      </c>
      <c r="D162" s="302">
        <v>190494</v>
      </c>
      <c r="E162" s="303" t="s">
        <v>321</v>
      </c>
      <c r="F162" s="106" t="s">
        <v>206</v>
      </c>
      <c r="G162" s="23">
        <v>1</v>
      </c>
      <c r="H162" s="23" t="s">
        <v>49</v>
      </c>
      <c r="I162" s="233">
        <v>500</v>
      </c>
      <c r="J162" s="233" t="s">
        <v>127</v>
      </c>
      <c r="K162" s="23">
        <v>1</v>
      </c>
      <c r="L162" s="23" t="s">
        <v>128</v>
      </c>
      <c r="M162" s="23" t="s">
        <v>14</v>
      </c>
      <c r="N162" s="23">
        <v>1</v>
      </c>
      <c r="O162" s="23">
        <v>84</v>
      </c>
      <c r="P162" s="24" t="s">
        <v>81</v>
      </c>
      <c r="Q162" s="24"/>
      <c r="R162" s="24"/>
      <c r="S162" s="24"/>
      <c r="T162" s="88" t="e">
        <f>#REF!*N162</f>
        <v>#REF!</v>
      </c>
      <c r="U162" s="89" t="e">
        <f t="shared" si="20"/>
        <v>#REF!</v>
      </c>
      <c r="V162" s="90" t="e">
        <f>#REF!*N162</f>
        <v>#REF!</v>
      </c>
      <c r="W162" s="91" t="e">
        <f t="shared" si="21"/>
        <v>#REF!</v>
      </c>
      <c r="X162" s="88">
        <v>20547.52</v>
      </c>
      <c r="Y162" s="262" t="e">
        <f>#REF!/X162-1</f>
        <v>#REF!</v>
      </c>
      <c r="Z162" s="379">
        <v>32636.7</v>
      </c>
    </row>
    <row r="163" spans="1:26" ht="14.4" x14ac:dyDescent="0.3">
      <c r="A163" s="19" t="s">
        <v>369</v>
      </c>
      <c r="B163" s="20" t="s">
        <v>79</v>
      </c>
      <c r="C163" s="21" t="s">
        <v>21</v>
      </c>
      <c r="D163" s="302">
        <v>90537</v>
      </c>
      <c r="E163" s="303" t="s">
        <v>322</v>
      </c>
      <c r="F163" s="106" t="s">
        <v>206</v>
      </c>
      <c r="G163" s="23">
        <v>1</v>
      </c>
      <c r="H163" s="64" t="s">
        <v>17</v>
      </c>
      <c r="I163" s="233">
        <v>300</v>
      </c>
      <c r="J163" s="233" t="s">
        <v>129</v>
      </c>
      <c r="K163" s="23">
        <v>1</v>
      </c>
      <c r="L163" s="23" t="s">
        <v>131</v>
      </c>
      <c r="M163" s="23" t="s">
        <v>14</v>
      </c>
      <c r="N163" s="23">
        <v>1</v>
      </c>
      <c r="O163" s="23">
        <v>72</v>
      </c>
      <c r="P163" s="24" t="s">
        <v>81</v>
      </c>
      <c r="Q163" s="24"/>
      <c r="R163" s="24"/>
      <c r="S163" s="24"/>
      <c r="T163" s="88" t="e">
        <f>#REF!*N163</f>
        <v>#REF!</v>
      </c>
      <c r="U163" s="89" t="e">
        <f t="shared" si="20"/>
        <v>#REF!</v>
      </c>
      <c r="V163" s="90" t="e">
        <f>#REF!*N163</f>
        <v>#REF!</v>
      </c>
      <c r="W163" s="91" t="e">
        <f t="shared" si="21"/>
        <v>#REF!</v>
      </c>
      <c r="X163" s="88">
        <v>11966.08</v>
      </c>
      <c r="Y163" s="262" t="e">
        <f>#REF!/X163-1</f>
        <v>#REF!</v>
      </c>
      <c r="Z163" s="379">
        <v>19006.34</v>
      </c>
    </row>
    <row r="164" spans="1:26" ht="14.4" x14ac:dyDescent="0.3">
      <c r="A164" s="29" t="s">
        <v>202</v>
      </c>
      <c r="B164" s="191" t="s">
        <v>14</v>
      </c>
      <c r="C164" s="120" t="s">
        <v>21</v>
      </c>
      <c r="D164" s="285">
        <v>351400</v>
      </c>
      <c r="E164" s="326" t="s">
        <v>415</v>
      </c>
      <c r="F164" s="32" t="s">
        <v>205</v>
      </c>
      <c r="G164" s="32">
        <v>1</v>
      </c>
      <c r="H164" s="32" t="s">
        <v>171</v>
      </c>
      <c r="I164" s="240">
        <v>888</v>
      </c>
      <c r="J164" s="240" t="s">
        <v>175</v>
      </c>
      <c r="K164" s="32">
        <v>1</v>
      </c>
      <c r="L164" s="32" t="s">
        <v>176</v>
      </c>
      <c r="M164" s="32" t="s">
        <v>14</v>
      </c>
      <c r="N164" s="49">
        <v>1</v>
      </c>
      <c r="O164" s="49">
        <v>72</v>
      </c>
      <c r="P164" s="50" t="s">
        <v>23</v>
      </c>
      <c r="Q164" s="50" t="s">
        <v>30</v>
      </c>
      <c r="R164" s="113"/>
      <c r="S164" s="113"/>
      <c r="T164" s="51" t="e">
        <f>#REF!*N164</f>
        <v>#REF!</v>
      </c>
      <c r="U164" s="52" t="e">
        <f t="shared" si="20"/>
        <v>#REF!</v>
      </c>
      <c r="V164" s="53" t="e">
        <f>#REF!*N164</f>
        <v>#REF!</v>
      </c>
      <c r="W164" s="54" t="e">
        <f t="shared" si="21"/>
        <v>#REF!</v>
      </c>
      <c r="X164" s="51">
        <v>1254.3</v>
      </c>
      <c r="Y164" s="258" t="e">
        <f>#REF!/X164-1</f>
        <v>#REF!</v>
      </c>
      <c r="Z164" s="336">
        <v>1992.28</v>
      </c>
    </row>
    <row r="165" spans="1:26" ht="14.4" x14ac:dyDescent="0.3">
      <c r="A165" s="29" t="s">
        <v>202</v>
      </c>
      <c r="B165" s="30" t="s">
        <v>14</v>
      </c>
      <c r="C165" s="31" t="s">
        <v>21</v>
      </c>
      <c r="D165" s="285">
        <v>352200</v>
      </c>
      <c r="E165" s="326" t="s">
        <v>323</v>
      </c>
      <c r="F165" s="32" t="s">
        <v>204</v>
      </c>
      <c r="G165" s="32">
        <v>1</v>
      </c>
      <c r="H165" s="32" t="s">
        <v>17</v>
      </c>
      <c r="I165" s="240">
        <v>266</v>
      </c>
      <c r="J165" s="240" t="s">
        <v>174</v>
      </c>
      <c r="K165" s="32">
        <v>1</v>
      </c>
      <c r="L165" s="32" t="s">
        <v>172</v>
      </c>
      <c r="M165" s="32" t="s">
        <v>14</v>
      </c>
      <c r="N165" s="49">
        <v>1</v>
      </c>
      <c r="O165" s="49">
        <v>144</v>
      </c>
      <c r="P165" s="50" t="s">
        <v>23</v>
      </c>
      <c r="Q165" s="50" t="s">
        <v>30</v>
      </c>
      <c r="R165" s="113" t="s">
        <v>177</v>
      </c>
      <c r="S165" s="113"/>
      <c r="T165" s="51" t="e">
        <f>#REF!*N165</f>
        <v>#REF!</v>
      </c>
      <c r="U165" s="52" t="e">
        <f t="shared" si="20"/>
        <v>#REF!</v>
      </c>
      <c r="V165" s="53" t="e">
        <f>#REF!*N165</f>
        <v>#REF!</v>
      </c>
      <c r="W165" s="54" t="e">
        <f t="shared" si="21"/>
        <v>#REF!</v>
      </c>
      <c r="X165" s="51">
        <v>2419.8000000000002</v>
      </c>
      <c r="Y165" s="256" t="e">
        <f>#REF!/X165-1</f>
        <v>#REF!</v>
      </c>
      <c r="Z165" s="336">
        <v>3843.49</v>
      </c>
    </row>
    <row r="166" spans="1:26" ht="15" thickBot="1" x14ac:dyDescent="0.35">
      <c r="A166" s="29" t="s">
        <v>202</v>
      </c>
      <c r="B166" s="68" t="s">
        <v>14</v>
      </c>
      <c r="C166" s="98" t="s">
        <v>21</v>
      </c>
      <c r="D166" s="287">
        <v>352201</v>
      </c>
      <c r="E166" s="327" t="s">
        <v>324</v>
      </c>
      <c r="F166" s="70" t="s">
        <v>204</v>
      </c>
      <c r="G166" s="70">
        <v>1</v>
      </c>
      <c r="H166" s="70" t="s">
        <v>171</v>
      </c>
      <c r="I166" s="239">
        <v>253</v>
      </c>
      <c r="J166" s="239" t="s">
        <v>174</v>
      </c>
      <c r="K166" s="70">
        <v>1</v>
      </c>
      <c r="L166" s="70" t="s">
        <v>173</v>
      </c>
      <c r="M166" s="70" t="s">
        <v>14</v>
      </c>
      <c r="N166" s="206">
        <v>1</v>
      </c>
      <c r="O166" s="206">
        <v>144</v>
      </c>
      <c r="P166" s="207" t="s">
        <v>23</v>
      </c>
      <c r="Q166" s="207" t="s">
        <v>30</v>
      </c>
      <c r="R166" s="208" t="s">
        <v>177</v>
      </c>
      <c r="S166" s="208"/>
      <c r="T166" s="209" t="e">
        <f>#REF!*N166</f>
        <v>#REF!</v>
      </c>
      <c r="U166" s="210" t="e">
        <f t="shared" si="20"/>
        <v>#REF!</v>
      </c>
      <c r="V166" s="211" t="e">
        <f>#REF!*N166</f>
        <v>#REF!</v>
      </c>
      <c r="W166" s="212" t="e">
        <f t="shared" si="21"/>
        <v>#REF!</v>
      </c>
      <c r="X166" s="209">
        <v>2612.94</v>
      </c>
      <c r="Y166" s="265" t="e">
        <f>#REF!/X166-1</f>
        <v>#REF!</v>
      </c>
      <c r="Z166" s="337">
        <v>4150.2700000000004</v>
      </c>
    </row>
    <row r="167" spans="1:26" ht="14.4" x14ac:dyDescent="0.3">
      <c r="A167" s="55" t="s">
        <v>370</v>
      </c>
      <c r="B167" s="56" t="s">
        <v>82</v>
      </c>
      <c r="C167" s="57" t="s">
        <v>13</v>
      </c>
      <c r="D167" s="300">
        <v>654000</v>
      </c>
      <c r="E167" s="301" t="s">
        <v>325</v>
      </c>
      <c r="F167" s="58" t="s">
        <v>14</v>
      </c>
      <c r="G167" s="58" t="s">
        <v>14</v>
      </c>
      <c r="H167" s="59" t="s">
        <v>75</v>
      </c>
      <c r="I167" s="58" t="s">
        <v>14</v>
      </c>
      <c r="J167" s="58" t="s">
        <v>14</v>
      </c>
      <c r="K167" s="58" t="s">
        <v>14</v>
      </c>
      <c r="L167" s="58" t="s">
        <v>14</v>
      </c>
      <c r="M167" s="58" t="s">
        <v>14</v>
      </c>
      <c r="N167" s="59">
        <v>1</v>
      </c>
      <c r="O167" s="59">
        <v>52</v>
      </c>
      <c r="P167" s="60" t="s">
        <v>18</v>
      </c>
      <c r="Q167" s="60"/>
      <c r="R167" s="60"/>
      <c r="S167" s="60"/>
      <c r="T167" s="84" t="e">
        <f>#REF!*N167</f>
        <v>#REF!</v>
      </c>
      <c r="U167" s="85" t="e">
        <f t="shared" si="20"/>
        <v>#REF!</v>
      </c>
      <c r="V167" s="86" t="e">
        <f>#REF!*N167</f>
        <v>#REF!</v>
      </c>
      <c r="W167" s="87" t="e">
        <f t="shared" si="21"/>
        <v>#REF!</v>
      </c>
      <c r="X167" s="84">
        <v>5367.04</v>
      </c>
      <c r="Y167" s="261" t="e">
        <f>#REF!/X167-1</f>
        <v>#REF!</v>
      </c>
      <c r="Z167" s="378">
        <v>8524.75</v>
      </c>
    </row>
    <row r="168" spans="1:26" ht="14.4" x14ac:dyDescent="0.3">
      <c r="A168" s="19" t="s">
        <v>370</v>
      </c>
      <c r="B168" s="20" t="s">
        <v>82</v>
      </c>
      <c r="C168" s="65" t="s">
        <v>21</v>
      </c>
      <c r="D168" s="302">
        <v>473179</v>
      </c>
      <c r="E168" s="303" t="s">
        <v>326</v>
      </c>
      <c r="F168" s="106" t="s">
        <v>206</v>
      </c>
      <c r="G168" s="23">
        <v>1</v>
      </c>
      <c r="H168" s="64" t="s">
        <v>17</v>
      </c>
      <c r="I168" s="23">
        <v>75</v>
      </c>
      <c r="J168" s="23" t="s">
        <v>117</v>
      </c>
      <c r="K168" s="23" t="s">
        <v>14</v>
      </c>
      <c r="L168" s="23" t="s">
        <v>14</v>
      </c>
      <c r="M168" s="23" t="s">
        <v>14</v>
      </c>
      <c r="N168" s="23">
        <v>4</v>
      </c>
      <c r="O168" s="23">
        <v>60</v>
      </c>
      <c r="P168" s="24" t="s">
        <v>81</v>
      </c>
      <c r="Q168" s="24"/>
      <c r="R168" s="24"/>
      <c r="S168" s="24"/>
      <c r="T168" s="88" t="e">
        <f>#REF!*N168</f>
        <v>#REF!</v>
      </c>
      <c r="U168" s="89" t="e">
        <f t="shared" si="20"/>
        <v>#REF!</v>
      </c>
      <c r="V168" s="90" t="e">
        <f>#REF!*N168</f>
        <v>#REF!</v>
      </c>
      <c r="W168" s="91" t="e">
        <f t="shared" si="21"/>
        <v>#REF!</v>
      </c>
      <c r="X168" s="88">
        <v>2761.92</v>
      </c>
      <c r="Y168" s="262" t="e">
        <f>#REF!/X168-1</f>
        <v>#REF!</v>
      </c>
      <c r="Z168" s="379">
        <v>4386.8999999999996</v>
      </c>
    </row>
    <row r="169" spans="1:26" ht="14.4" x14ac:dyDescent="0.3">
      <c r="A169" s="29" t="s">
        <v>396</v>
      </c>
      <c r="B169" s="191" t="s">
        <v>14</v>
      </c>
      <c r="C169" s="120" t="s">
        <v>21</v>
      </c>
      <c r="D169" s="191">
        <v>302200</v>
      </c>
      <c r="E169" s="328" t="s">
        <v>402</v>
      </c>
      <c r="F169" s="32" t="s">
        <v>205</v>
      </c>
      <c r="G169" s="32">
        <v>1</v>
      </c>
      <c r="H169" s="32" t="s">
        <v>49</v>
      </c>
      <c r="I169" s="240">
        <v>5</v>
      </c>
      <c r="J169" s="240" t="s">
        <v>397</v>
      </c>
      <c r="K169" s="32" t="s">
        <v>14</v>
      </c>
      <c r="L169" s="32" t="s">
        <v>14</v>
      </c>
      <c r="M169" s="32" t="s">
        <v>14</v>
      </c>
      <c r="N169" s="49">
        <v>28</v>
      </c>
      <c r="O169" s="49">
        <v>42</v>
      </c>
      <c r="P169" s="50" t="s">
        <v>23</v>
      </c>
      <c r="Q169" s="50" t="s">
        <v>14</v>
      </c>
      <c r="R169" s="113"/>
      <c r="S169" s="113"/>
      <c r="T169" s="51" t="e">
        <f>#REF!*N169</f>
        <v>#REF!</v>
      </c>
      <c r="U169" s="52" t="e">
        <f t="shared" ref="U169:U172" si="22">ROUND(T169*1.2,2)</f>
        <v>#REF!</v>
      </c>
      <c r="V169" s="53" t="e">
        <f>#REF!*N169</f>
        <v>#REF!</v>
      </c>
      <c r="W169" s="54" t="e">
        <f t="shared" ref="W169:W172" si="23">ROUND(V169*1.2,2)</f>
        <v>#REF!</v>
      </c>
      <c r="X169" s="335">
        <v>268.8</v>
      </c>
      <c r="Y169" s="336"/>
      <c r="Z169" s="336">
        <v>426.95</v>
      </c>
    </row>
    <row r="170" spans="1:26" ht="14.4" x14ac:dyDescent="0.3">
      <c r="A170" s="29" t="s">
        <v>396</v>
      </c>
      <c r="B170" s="191" t="s">
        <v>14</v>
      </c>
      <c r="C170" s="120" t="s">
        <v>21</v>
      </c>
      <c r="D170" s="191">
        <v>302201</v>
      </c>
      <c r="E170" s="328" t="s">
        <v>403</v>
      </c>
      <c r="F170" s="32" t="s">
        <v>205</v>
      </c>
      <c r="G170" s="32">
        <v>1</v>
      </c>
      <c r="H170" s="32" t="s">
        <v>398</v>
      </c>
      <c r="I170" s="240">
        <v>5</v>
      </c>
      <c r="J170" s="240" t="s">
        <v>397</v>
      </c>
      <c r="K170" s="32" t="s">
        <v>14</v>
      </c>
      <c r="L170" s="32" t="s">
        <v>14</v>
      </c>
      <c r="M170" s="32" t="s">
        <v>14</v>
      </c>
      <c r="N170" s="49">
        <v>28</v>
      </c>
      <c r="O170" s="49">
        <v>42</v>
      </c>
      <c r="P170" s="50" t="s">
        <v>23</v>
      </c>
      <c r="Q170" s="50" t="s">
        <v>14</v>
      </c>
      <c r="R170" s="113"/>
      <c r="S170" s="113"/>
      <c r="T170" s="51" t="e">
        <f>#REF!*N170</f>
        <v>#REF!</v>
      </c>
      <c r="U170" s="52" t="e">
        <f t="shared" si="22"/>
        <v>#REF!</v>
      </c>
      <c r="V170" s="53" t="e">
        <f>#REF!*N170</f>
        <v>#REF!</v>
      </c>
      <c r="W170" s="54" t="e">
        <f t="shared" si="23"/>
        <v>#REF!</v>
      </c>
      <c r="X170" s="335">
        <v>268.8</v>
      </c>
      <c r="Y170" s="336"/>
      <c r="Z170" s="336">
        <v>426.95</v>
      </c>
    </row>
    <row r="171" spans="1:26" ht="14.4" x14ac:dyDescent="0.3">
      <c r="A171" s="29" t="s">
        <v>396</v>
      </c>
      <c r="B171" s="191" t="s">
        <v>14</v>
      </c>
      <c r="C171" s="120" t="s">
        <v>21</v>
      </c>
      <c r="D171" s="191">
        <v>302202</v>
      </c>
      <c r="E171" s="328" t="s">
        <v>404</v>
      </c>
      <c r="F171" s="32" t="s">
        <v>205</v>
      </c>
      <c r="G171" s="32">
        <v>1</v>
      </c>
      <c r="H171" s="32" t="s">
        <v>399</v>
      </c>
      <c r="I171" s="240">
        <v>5</v>
      </c>
      <c r="J171" s="240" t="s">
        <v>397</v>
      </c>
      <c r="K171" s="32" t="s">
        <v>14</v>
      </c>
      <c r="L171" s="32" t="s">
        <v>14</v>
      </c>
      <c r="M171" s="32" t="s">
        <v>14</v>
      </c>
      <c r="N171" s="49">
        <v>28</v>
      </c>
      <c r="O171" s="49">
        <v>42</v>
      </c>
      <c r="P171" s="50" t="s">
        <v>23</v>
      </c>
      <c r="Q171" s="50" t="s">
        <v>14</v>
      </c>
      <c r="R171" s="113"/>
      <c r="S171" s="113"/>
      <c r="T171" s="51" t="e">
        <f>#REF!*N171</f>
        <v>#REF!</v>
      </c>
      <c r="U171" s="52" t="e">
        <f t="shared" si="22"/>
        <v>#REF!</v>
      </c>
      <c r="V171" s="53" t="e">
        <f>#REF!*N171</f>
        <v>#REF!</v>
      </c>
      <c r="W171" s="54" t="e">
        <f t="shared" si="23"/>
        <v>#REF!</v>
      </c>
      <c r="X171" s="335">
        <v>268.8</v>
      </c>
      <c r="Y171" s="336"/>
      <c r="Z171" s="336">
        <v>426.95</v>
      </c>
    </row>
    <row r="172" spans="1:26" ht="15" thickBot="1" x14ac:dyDescent="0.35">
      <c r="A172" s="67" t="s">
        <v>396</v>
      </c>
      <c r="B172" s="68" t="s">
        <v>14</v>
      </c>
      <c r="C172" s="69" t="s">
        <v>21</v>
      </c>
      <c r="D172" s="190">
        <v>302203</v>
      </c>
      <c r="E172" s="329" t="s">
        <v>405</v>
      </c>
      <c r="F172" s="70" t="s">
        <v>205</v>
      </c>
      <c r="G172" s="70">
        <v>1</v>
      </c>
      <c r="H172" s="70" t="s">
        <v>73</v>
      </c>
      <c r="I172" s="239">
        <v>5</v>
      </c>
      <c r="J172" s="239" t="s">
        <v>397</v>
      </c>
      <c r="K172" s="70" t="s">
        <v>14</v>
      </c>
      <c r="L172" s="70" t="s">
        <v>14</v>
      </c>
      <c r="M172" s="70" t="s">
        <v>14</v>
      </c>
      <c r="N172" s="206">
        <v>28</v>
      </c>
      <c r="O172" s="206">
        <v>42</v>
      </c>
      <c r="P172" s="207" t="s">
        <v>23</v>
      </c>
      <c r="Q172" s="207" t="s">
        <v>14</v>
      </c>
      <c r="R172" s="208"/>
      <c r="S172" s="208"/>
      <c r="T172" s="51" t="e">
        <f>#REF!*N172</f>
        <v>#REF!</v>
      </c>
      <c r="U172" s="52" t="e">
        <f t="shared" si="22"/>
        <v>#REF!</v>
      </c>
      <c r="V172" s="53" t="e">
        <f>#REF!*N172</f>
        <v>#REF!</v>
      </c>
      <c r="W172" s="54" t="e">
        <f t="shared" si="23"/>
        <v>#REF!</v>
      </c>
      <c r="X172" s="335">
        <v>268.8</v>
      </c>
      <c r="Y172" s="337"/>
      <c r="Z172" s="336">
        <v>426.95</v>
      </c>
    </row>
    <row r="173" spans="1:26" ht="18" thickBot="1" x14ac:dyDescent="0.35">
      <c r="A173" s="205" t="s">
        <v>83</v>
      </c>
      <c r="B173" s="140"/>
      <c r="C173" s="141"/>
      <c r="D173" s="196"/>
      <c r="E173" s="142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8"/>
      <c r="U173" s="198"/>
      <c r="V173" s="198"/>
      <c r="W173" s="199"/>
      <c r="X173" s="197"/>
      <c r="Y173" s="271"/>
      <c r="Z173" s="391"/>
    </row>
    <row r="174" spans="1:26" ht="15" thickBot="1" x14ac:dyDescent="0.35">
      <c r="A174" s="204" t="s">
        <v>121</v>
      </c>
      <c r="B174" s="66"/>
      <c r="C174" s="9"/>
      <c r="D174" s="8"/>
      <c r="E174" s="1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83"/>
      <c r="U174" s="183"/>
      <c r="V174" s="183"/>
      <c r="W174" s="184"/>
      <c r="X174" s="182"/>
      <c r="Y174" s="264"/>
      <c r="Z174" s="369"/>
    </row>
    <row r="175" spans="1:26" ht="14.4" x14ac:dyDescent="0.3">
      <c r="A175" s="55" t="s">
        <v>371</v>
      </c>
      <c r="B175" s="56" t="s">
        <v>86</v>
      </c>
      <c r="C175" s="57" t="s">
        <v>13</v>
      </c>
      <c r="D175" s="316">
        <v>272213</v>
      </c>
      <c r="E175" s="301" t="s">
        <v>327</v>
      </c>
      <c r="F175" s="58" t="s">
        <v>14</v>
      </c>
      <c r="G175" s="58" t="s">
        <v>14</v>
      </c>
      <c r="H175" s="56" t="s">
        <v>85</v>
      </c>
      <c r="I175" s="58" t="s">
        <v>14</v>
      </c>
      <c r="J175" s="58" t="s">
        <v>14</v>
      </c>
      <c r="K175" s="58" t="s">
        <v>14</v>
      </c>
      <c r="L175" s="59" t="s">
        <v>14</v>
      </c>
      <c r="M175" s="58" t="s">
        <v>100</v>
      </c>
      <c r="N175" s="56">
        <v>1</v>
      </c>
      <c r="O175" s="56">
        <v>35</v>
      </c>
      <c r="P175" s="148" t="s">
        <v>35</v>
      </c>
      <c r="Q175" s="148"/>
      <c r="R175" s="148"/>
      <c r="S175" s="148"/>
      <c r="T175" s="127" t="e">
        <f>#REF!*N175</f>
        <v>#REF!</v>
      </c>
      <c r="U175" s="128" t="e">
        <f t="shared" ref="U175:U184" si="24">ROUND(T175*1.2,2)</f>
        <v>#REF!</v>
      </c>
      <c r="V175" s="129" t="e">
        <f>#REF!*N175</f>
        <v>#REF!</v>
      </c>
      <c r="W175" s="130" t="e">
        <f t="shared" ref="W175:W184" si="25">ROUND(V175*1.2,2)</f>
        <v>#REF!</v>
      </c>
      <c r="X175" s="127">
        <v>11132.8</v>
      </c>
      <c r="Y175" s="270" t="e">
        <f>#REF!/X175-1</f>
        <v>#REF!</v>
      </c>
      <c r="Z175" s="389">
        <v>21219.37</v>
      </c>
    </row>
    <row r="176" spans="1:26" ht="14.4" x14ac:dyDescent="0.3">
      <c r="A176" s="19" t="s">
        <v>371</v>
      </c>
      <c r="B176" s="20" t="s">
        <v>86</v>
      </c>
      <c r="C176" s="21" t="s">
        <v>13</v>
      </c>
      <c r="D176" s="309">
        <v>272211</v>
      </c>
      <c r="E176" s="303" t="s">
        <v>328</v>
      </c>
      <c r="F176" s="22" t="s">
        <v>14</v>
      </c>
      <c r="G176" s="22" t="s">
        <v>14</v>
      </c>
      <c r="H176" s="23" t="s">
        <v>19</v>
      </c>
      <c r="I176" s="22" t="s">
        <v>14</v>
      </c>
      <c r="J176" s="22" t="s">
        <v>14</v>
      </c>
      <c r="K176" s="22" t="s">
        <v>14</v>
      </c>
      <c r="L176" s="22" t="s">
        <v>14</v>
      </c>
      <c r="M176" s="22" t="s">
        <v>100</v>
      </c>
      <c r="N176" s="23">
        <v>1</v>
      </c>
      <c r="O176" s="23">
        <v>35</v>
      </c>
      <c r="P176" s="126" t="s">
        <v>35</v>
      </c>
      <c r="Q176" s="24"/>
      <c r="R176" s="24"/>
      <c r="S176" s="15"/>
      <c r="T176" s="102" t="e">
        <f>#REF!*N176</f>
        <v>#REF!</v>
      </c>
      <c r="U176" s="156" t="e">
        <f t="shared" si="24"/>
        <v>#REF!</v>
      </c>
      <c r="V176" s="90" t="e">
        <f>#REF!*N176</f>
        <v>#REF!</v>
      </c>
      <c r="W176" s="105" t="e">
        <f t="shared" si="25"/>
        <v>#REF!</v>
      </c>
      <c r="X176" s="102">
        <v>12369.28</v>
      </c>
      <c r="Y176" s="250" t="e">
        <f>#REF!/X176-1</f>
        <v>#REF!</v>
      </c>
      <c r="Z176" s="381">
        <v>23576.14</v>
      </c>
    </row>
    <row r="177" spans="1:26" ht="14.4" x14ac:dyDescent="0.3">
      <c r="A177" s="19" t="s">
        <v>371</v>
      </c>
      <c r="B177" s="20" t="s">
        <v>86</v>
      </c>
      <c r="C177" s="21" t="s">
        <v>13</v>
      </c>
      <c r="D177" s="304">
        <v>272513</v>
      </c>
      <c r="E177" s="303" t="s">
        <v>329</v>
      </c>
      <c r="F177" s="22" t="s">
        <v>14</v>
      </c>
      <c r="G177" s="22" t="s">
        <v>14</v>
      </c>
      <c r="H177" s="106" t="s">
        <v>85</v>
      </c>
      <c r="I177" s="22" t="s">
        <v>14</v>
      </c>
      <c r="J177" s="22" t="s">
        <v>14</v>
      </c>
      <c r="K177" s="22" t="s">
        <v>14</v>
      </c>
      <c r="L177" s="23" t="s">
        <v>14</v>
      </c>
      <c r="M177" s="22" t="s">
        <v>101</v>
      </c>
      <c r="N177" s="106">
        <v>1</v>
      </c>
      <c r="O177" s="106">
        <v>168</v>
      </c>
      <c r="P177" s="126" t="s">
        <v>35</v>
      </c>
      <c r="Q177" s="126"/>
      <c r="R177" s="126"/>
      <c r="S177" s="126"/>
      <c r="T177" s="110" t="e">
        <f>#REF!*N177</f>
        <v>#REF!</v>
      </c>
      <c r="U177" s="111" t="e">
        <f t="shared" si="24"/>
        <v>#REF!</v>
      </c>
      <c r="V177" s="114" t="e">
        <f>#REF!*N177</f>
        <v>#REF!</v>
      </c>
      <c r="W177" s="112" t="e">
        <f t="shared" si="25"/>
        <v>#REF!</v>
      </c>
      <c r="X177" s="110">
        <v>8014.72</v>
      </c>
      <c r="Y177" s="250" t="e">
        <f>#REF!/X177-1</f>
        <v>#REF!</v>
      </c>
      <c r="Z177" s="381">
        <v>15276.23</v>
      </c>
    </row>
    <row r="178" spans="1:26" ht="14.4" x14ac:dyDescent="0.3">
      <c r="A178" s="19" t="s">
        <v>371</v>
      </c>
      <c r="B178" s="20" t="s">
        <v>86</v>
      </c>
      <c r="C178" s="21" t="s">
        <v>13</v>
      </c>
      <c r="D178" s="309">
        <v>272511</v>
      </c>
      <c r="E178" s="303" t="s">
        <v>330</v>
      </c>
      <c r="F178" s="22" t="s">
        <v>14</v>
      </c>
      <c r="G178" s="22" t="s">
        <v>14</v>
      </c>
      <c r="H178" s="23" t="s">
        <v>19</v>
      </c>
      <c r="I178" s="22" t="s">
        <v>14</v>
      </c>
      <c r="J178" s="22" t="s">
        <v>14</v>
      </c>
      <c r="K178" s="22" t="s">
        <v>14</v>
      </c>
      <c r="L178" s="22" t="s">
        <v>14</v>
      </c>
      <c r="M178" s="22" t="s">
        <v>101</v>
      </c>
      <c r="N178" s="23">
        <v>1</v>
      </c>
      <c r="O178" s="23">
        <v>168</v>
      </c>
      <c r="P178" s="126" t="s">
        <v>35</v>
      </c>
      <c r="Q178" s="24"/>
      <c r="R178" s="24"/>
      <c r="S178" s="15"/>
      <c r="T178" s="110" t="e">
        <f>#REF!*N178</f>
        <v>#REF!</v>
      </c>
      <c r="U178" s="111" t="e">
        <f t="shared" si="24"/>
        <v>#REF!</v>
      </c>
      <c r="V178" s="114" t="e">
        <f>#REF!*N178</f>
        <v>#REF!</v>
      </c>
      <c r="W178" s="112" t="e">
        <f t="shared" si="25"/>
        <v>#REF!</v>
      </c>
      <c r="X178" s="110">
        <v>8906.24</v>
      </c>
      <c r="Y178" s="250" t="e">
        <f>#REF!/X178-1</f>
        <v>#REF!</v>
      </c>
      <c r="Z178" s="381">
        <v>14146.25</v>
      </c>
    </row>
    <row r="179" spans="1:26" ht="14.4" x14ac:dyDescent="0.3">
      <c r="A179" s="19" t="s">
        <v>371</v>
      </c>
      <c r="B179" s="20" t="s">
        <v>86</v>
      </c>
      <c r="C179" s="21" t="s">
        <v>13</v>
      </c>
      <c r="D179" s="304">
        <v>272613</v>
      </c>
      <c r="E179" s="303" t="s">
        <v>331</v>
      </c>
      <c r="F179" s="22" t="s">
        <v>14</v>
      </c>
      <c r="G179" s="22" t="s">
        <v>14</v>
      </c>
      <c r="H179" s="106" t="s">
        <v>85</v>
      </c>
      <c r="I179" s="22" t="s">
        <v>14</v>
      </c>
      <c r="J179" s="22" t="s">
        <v>14</v>
      </c>
      <c r="K179" s="22" t="s">
        <v>14</v>
      </c>
      <c r="L179" s="23" t="s">
        <v>14</v>
      </c>
      <c r="M179" s="22" t="s">
        <v>104</v>
      </c>
      <c r="N179" s="106">
        <v>4</v>
      </c>
      <c r="O179" s="106">
        <v>54</v>
      </c>
      <c r="P179" s="126" t="s">
        <v>35</v>
      </c>
      <c r="Q179" s="126"/>
      <c r="R179" s="126"/>
      <c r="S179" s="126" t="s">
        <v>134</v>
      </c>
      <c r="T179" s="110" t="e">
        <f>#REF!*N179</f>
        <v>#REF!</v>
      </c>
      <c r="U179" s="111" t="e">
        <f t="shared" si="24"/>
        <v>#REF!</v>
      </c>
      <c r="V179" s="114" t="e">
        <f>#REF!*N179</f>
        <v>#REF!</v>
      </c>
      <c r="W179" s="112" t="e">
        <f t="shared" si="25"/>
        <v>#REF!</v>
      </c>
      <c r="X179" s="110">
        <v>3407.04</v>
      </c>
      <c r="Y179" s="250" t="e">
        <f>#REF!/X179-1</f>
        <v>#REF!</v>
      </c>
      <c r="Z179" s="381">
        <v>6493.9</v>
      </c>
    </row>
    <row r="180" spans="1:26" ht="14.4" x14ac:dyDescent="0.3">
      <c r="A180" s="19" t="s">
        <v>371</v>
      </c>
      <c r="B180" s="20" t="s">
        <v>86</v>
      </c>
      <c r="C180" s="21" t="s">
        <v>13</v>
      </c>
      <c r="D180" s="304">
        <v>272611</v>
      </c>
      <c r="E180" s="303" t="s">
        <v>332</v>
      </c>
      <c r="F180" s="22" t="s">
        <v>14</v>
      </c>
      <c r="G180" s="22" t="s">
        <v>14</v>
      </c>
      <c r="H180" s="106" t="s">
        <v>19</v>
      </c>
      <c r="I180" s="22" t="s">
        <v>14</v>
      </c>
      <c r="J180" s="22" t="s">
        <v>14</v>
      </c>
      <c r="K180" s="22" t="s">
        <v>14</v>
      </c>
      <c r="L180" s="23" t="s">
        <v>14</v>
      </c>
      <c r="M180" s="22" t="s">
        <v>104</v>
      </c>
      <c r="N180" s="106">
        <v>4</v>
      </c>
      <c r="O180" s="106">
        <v>54</v>
      </c>
      <c r="P180" s="126" t="s">
        <v>35</v>
      </c>
      <c r="Q180" s="126"/>
      <c r="R180" s="126"/>
      <c r="S180" s="126" t="s">
        <v>134</v>
      </c>
      <c r="T180" s="110" t="e">
        <f>#REF!*N180</f>
        <v>#REF!</v>
      </c>
      <c r="U180" s="111" t="e">
        <f t="shared" si="24"/>
        <v>#REF!</v>
      </c>
      <c r="V180" s="114" t="e">
        <f>#REF!*N180</f>
        <v>#REF!</v>
      </c>
      <c r="W180" s="112" t="e">
        <f t="shared" si="25"/>
        <v>#REF!</v>
      </c>
      <c r="X180" s="110">
        <v>3785.6</v>
      </c>
      <c r="Y180" s="250" t="e">
        <f>#REF!/X180-1</f>
        <v>#REF!</v>
      </c>
      <c r="Z180" s="381">
        <v>7215.44</v>
      </c>
    </row>
    <row r="181" spans="1:26" ht="14.4" x14ac:dyDescent="0.3">
      <c r="A181" s="19" t="s">
        <v>371</v>
      </c>
      <c r="B181" s="20" t="s">
        <v>86</v>
      </c>
      <c r="C181" s="21" t="s">
        <v>13</v>
      </c>
      <c r="D181" s="320">
        <v>273002</v>
      </c>
      <c r="E181" s="303" t="s">
        <v>333</v>
      </c>
      <c r="F181" s="22" t="s">
        <v>14</v>
      </c>
      <c r="G181" s="149" t="s">
        <v>14</v>
      </c>
      <c r="H181" s="147" t="s">
        <v>87</v>
      </c>
      <c r="I181" s="149" t="s">
        <v>14</v>
      </c>
      <c r="J181" s="149" t="s">
        <v>14</v>
      </c>
      <c r="K181" s="149" t="s">
        <v>14</v>
      </c>
      <c r="L181" s="23" t="s">
        <v>14</v>
      </c>
      <c r="M181" s="149" t="s">
        <v>102</v>
      </c>
      <c r="N181" s="147">
        <v>1</v>
      </c>
      <c r="O181" s="147">
        <v>152</v>
      </c>
      <c r="P181" s="150" t="s">
        <v>20</v>
      </c>
      <c r="Q181" s="150"/>
      <c r="R181" s="150"/>
      <c r="S181" s="150"/>
      <c r="T181" s="110" t="e">
        <f>#REF!*N181</f>
        <v>#REF!</v>
      </c>
      <c r="U181" s="111" t="e">
        <f t="shared" si="24"/>
        <v>#REF!</v>
      </c>
      <c r="V181" s="114" t="e">
        <f>#REF!*N181</f>
        <v>#REF!</v>
      </c>
      <c r="W181" s="112" t="e">
        <f t="shared" si="25"/>
        <v>#REF!</v>
      </c>
      <c r="X181" s="110">
        <v>6106.24</v>
      </c>
      <c r="Y181" s="250" t="e">
        <f>#REF!/X181-1</f>
        <v>#REF!</v>
      </c>
      <c r="Z181" s="381">
        <v>9698.86</v>
      </c>
    </row>
    <row r="182" spans="1:26" ht="14.4" x14ac:dyDescent="0.3">
      <c r="A182" s="19" t="s">
        <v>371</v>
      </c>
      <c r="B182" s="20" t="s">
        <v>86</v>
      </c>
      <c r="C182" s="21" t="s">
        <v>13</v>
      </c>
      <c r="D182" s="320">
        <v>274002</v>
      </c>
      <c r="E182" s="303" t="s">
        <v>334</v>
      </c>
      <c r="F182" s="22" t="s">
        <v>14</v>
      </c>
      <c r="G182" s="149" t="s">
        <v>14</v>
      </c>
      <c r="H182" s="147" t="s">
        <v>88</v>
      </c>
      <c r="I182" s="149" t="s">
        <v>14</v>
      </c>
      <c r="J182" s="149" t="s">
        <v>14</v>
      </c>
      <c r="K182" s="149" t="s">
        <v>14</v>
      </c>
      <c r="L182" s="23" t="s">
        <v>14</v>
      </c>
      <c r="M182" s="149" t="s">
        <v>103</v>
      </c>
      <c r="N182" s="147">
        <v>1</v>
      </c>
      <c r="O182" s="147">
        <v>168</v>
      </c>
      <c r="P182" s="150" t="s">
        <v>20</v>
      </c>
      <c r="Q182" s="150"/>
      <c r="R182" s="150"/>
      <c r="S182" s="150"/>
      <c r="T182" s="151" t="e">
        <f>#REF!*N182</f>
        <v>#REF!</v>
      </c>
      <c r="U182" s="152" t="e">
        <f t="shared" si="24"/>
        <v>#REF!</v>
      </c>
      <c r="V182" s="153" t="e">
        <f>#REF!*N182</f>
        <v>#REF!</v>
      </c>
      <c r="W182" s="154" t="e">
        <f t="shared" si="25"/>
        <v>#REF!</v>
      </c>
      <c r="X182" s="151">
        <v>6531.84</v>
      </c>
      <c r="Y182" s="250" t="e">
        <f>#REF!/X182-1</f>
        <v>#REF!</v>
      </c>
      <c r="Z182" s="393">
        <v>10374.86</v>
      </c>
    </row>
    <row r="183" spans="1:26" ht="14.4" x14ac:dyDescent="0.3">
      <c r="A183" s="29" t="s">
        <v>203</v>
      </c>
      <c r="B183" s="191" t="s">
        <v>86</v>
      </c>
      <c r="C183" s="120" t="s">
        <v>21</v>
      </c>
      <c r="D183" s="285">
        <v>773100</v>
      </c>
      <c r="E183" s="326" t="s">
        <v>335</v>
      </c>
      <c r="F183" s="32" t="s">
        <v>206</v>
      </c>
      <c r="G183" s="32">
        <v>2</v>
      </c>
      <c r="H183" s="32" t="s">
        <v>17</v>
      </c>
      <c r="I183" s="240">
        <v>200</v>
      </c>
      <c r="J183" s="240" t="s">
        <v>119</v>
      </c>
      <c r="K183" s="32" t="s">
        <v>14</v>
      </c>
      <c r="L183" s="32" t="s">
        <v>14</v>
      </c>
      <c r="M183" s="32" t="s">
        <v>14</v>
      </c>
      <c r="N183" s="49">
        <v>20</v>
      </c>
      <c r="O183" s="49">
        <v>52</v>
      </c>
      <c r="P183" s="50" t="s">
        <v>23</v>
      </c>
      <c r="Q183" s="50" t="s">
        <v>30</v>
      </c>
      <c r="R183" s="113" t="s">
        <v>177</v>
      </c>
      <c r="S183" s="113"/>
      <c r="T183" s="51" t="e">
        <f>#REF!*N183</f>
        <v>#REF!</v>
      </c>
      <c r="U183" s="52" t="e">
        <f t="shared" ref="U183" si="26">ROUND(T183*1.2,2)</f>
        <v>#REF!</v>
      </c>
      <c r="V183" s="53" t="e">
        <f>#REF!*N183</f>
        <v>#REF!</v>
      </c>
      <c r="W183" s="54" t="e">
        <f t="shared" ref="W183" si="27">ROUND(V183*1.2,2)</f>
        <v>#REF!</v>
      </c>
      <c r="X183" s="51">
        <v>126.54</v>
      </c>
      <c r="Y183" s="256" t="e">
        <f>#REF!/X183-1</f>
        <v>#REF!</v>
      </c>
      <c r="Z183" s="336">
        <v>200.99</v>
      </c>
    </row>
    <row r="184" spans="1:26" ht="15" thickBot="1" x14ac:dyDescent="0.35">
      <c r="A184" s="29" t="s">
        <v>203</v>
      </c>
      <c r="B184" s="68" t="s">
        <v>86</v>
      </c>
      <c r="C184" s="69" t="s">
        <v>21</v>
      </c>
      <c r="D184" s="284">
        <v>10844</v>
      </c>
      <c r="E184" s="327" t="s">
        <v>336</v>
      </c>
      <c r="F184" s="70" t="s">
        <v>205</v>
      </c>
      <c r="G184" s="71">
        <v>2</v>
      </c>
      <c r="H184" s="71" t="s">
        <v>17</v>
      </c>
      <c r="I184" s="71">
        <v>200</v>
      </c>
      <c r="J184" s="71" t="s">
        <v>119</v>
      </c>
      <c r="K184" s="71" t="s">
        <v>14</v>
      </c>
      <c r="L184" s="71" t="s">
        <v>14</v>
      </c>
      <c r="M184" s="71" t="s">
        <v>14</v>
      </c>
      <c r="N184" s="71">
        <v>20</v>
      </c>
      <c r="O184" s="71">
        <v>52</v>
      </c>
      <c r="P184" s="72" t="s">
        <v>23</v>
      </c>
      <c r="Q184" s="101" t="s">
        <v>30</v>
      </c>
      <c r="R184" s="101" t="s">
        <v>177</v>
      </c>
      <c r="S184" s="101"/>
      <c r="T184" s="73" t="e">
        <f>#REF!*N184</f>
        <v>#REF!</v>
      </c>
      <c r="U184" s="74" t="e">
        <f t="shared" si="24"/>
        <v>#REF!</v>
      </c>
      <c r="V184" s="75" t="e">
        <f>#REF!*N184</f>
        <v>#REF!</v>
      </c>
      <c r="W184" s="76" t="e">
        <f t="shared" si="25"/>
        <v>#REF!</v>
      </c>
      <c r="X184" s="35">
        <v>97.68</v>
      </c>
      <c r="Y184" s="254" t="e">
        <f>#REF!/X184-1</f>
        <v>#REF!</v>
      </c>
      <c r="Z184" s="373">
        <v>155.15</v>
      </c>
    </row>
    <row r="185" spans="1:26" ht="15" thickBot="1" x14ac:dyDescent="0.35">
      <c r="A185" s="204" t="s">
        <v>98</v>
      </c>
      <c r="B185" s="66"/>
      <c r="C185" s="9"/>
      <c r="D185" s="8"/>
      <c r="E185" s="1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83"/>
      <c r="U185" s="183"/>
      <c r="V185" s="183"/>
      <c r="W185" s="184"/>
      <c r="X185" s="182"/>
      <c r="Y185" s="264"/>
      <c r="Z185" s="369"/>
    </row>
    <row r="186" spans="1:26" ht="14.4" x14ac:dyDescent="0.3">
      <c r="A186" s="55" t="s">
        <v>372</v>
      </c>
      <c r="B186" s="56" t="s">
        <v>14</v>
      </c>
      <c r="C186" s="57" t="s">
        <v>21</v>
      </c>
      <c r="D186" s="300">
        <v>478711</v>
      </c>
      <c r="E186" s="301" t="s">
        <v>337</v>
      </c>
      <c r="F186" s="143" t="s">
        <v>206</v>
      </c>
      <c r="G186" s="145">
        <v>1</v>
      </c>
      <c r="H186" s="144" t="s">
        <v>17</v>
      </c>
      <c r="I186" s="145">
        <v>50</v>
      </c>
      <c r="J186" s="145" t="s">
        <v>118</v>
      </c>
      <c r="K186" s="145" t="s">
        <v>14</v>
      </c>
      <c r="L186" s="145" t="s">
        <v>14</v>
      </c>
      <c r="M186" s="145" t="s">
        <v>14</v>
      </c>
      <c r="N186" s="145">
        <v>12</v>
      </c>
      <c r="O186" s="145">
        <v>32</v>
      </c>
      <c r="P186" s="146" t="s">
        <v>57</v>
      </c>
      <c r="Q186" s="146"/>
      <c r="R186" s="146"/>
      <c r="S186" s="146"/>
      <c r="T186" s="84" t="e">
        <f>#REF!*N186</f>
        <v>#REF!</v>
      </c>
      <c r="U186" s="85" t="e">
        <f>ROUND(T186*1.2,2)</f>
        <v>#REF!</v>
      </c>
      <c r="V186" s="86" t="e">
        <f>#REF!*N186</f>
        <v>#REF!</v>
      </c>
      <c r="W186" s="87" t="e">
        <f>ROUND(V186*1.2,2)</f>
        <v>#REF!</v>
      </c>
      <c r="X186" s="84">
        <v>1059.52</v>
      </c>
      <c r="Y186" s="261" t="e">
        <f>#REF!/X186-1</f>
        <v>#REF!</v>
      </c>
      <c r="Z186" s="378">
        <v>1682.89</v>
      </c>
    </row>
    <row r="187" spans="1:26" ht="15" thickBot="1" x14ac:dyDescent="0.35">
      <c r="A187" s="39" t="s">
        <v>372</v>
      </c>
      <c r="B187" s="40" t="s">
        <v>14</v>
      </c>
      <c r="C187" s="124" t="s">
        <v>21</v>
      </c>
      <c r="D187" s="305">
        <v>478712</v>
      </c>
      <c r="E187" s="306" t="s">
        <v>338</v>
      </c>
      <c r="F187" s="234" t="s">
        <v>206</v>
      </c>
      <c r="G187" s="235">
        <v>1</v>
      </c>
      <c r="H187" s="236" t="s">
        <v>84</v>
      </c>
      <c r="I187" s="235">
        <v>50</v>
      </c>
      <c r="J187" s="235" t="s">
        <v>118</v>
      </c>
      <c r="K187" s="235" t="s">
        <v>14</v>
      </c>
      <c r="L187" s="235" t="s">
        <v>14</v>
      </c>
      <c r="M187" s="235" t="s">
        <v>14</v>
      </c>
      <c r="N187" s="235">
        <v>12</v>
      </c>
      <c r="O187" s="235">
        <v>20</v>
      </c>
      <c r="P187" s="237" t="s">
        <v>57</v>
      </c>
      <c r="Q187" s="237"/>
      <c r="R187" s="237"/>
      <c r="S187" s="237"/>
      <c r="T187" s="45" t="e">
        <f>#REF!*N187</f>
        <v>#REF!</v>
      </c>
      <c r="U187" s="46" t="e">
        <f>ROUND(T187*1.2,2)</f>
        <v>#REF!</v>
      </c>
      <c r="V187" s="47" t="e">
        <f>#REF!*N187</f>
        <v>#REF!</v>
      </c>
      <c r="W187" s="48" t="e">
        <f>ROUND(V187*1.2,2)</f>
        <v>#REF!</v>
      </c>
      <c r="X187" s="45">
        <v>1379.84</v>
      </c>
      <c r="Y187" s="268" t="e">
        <f>#REF!/X187-1</f>
        <v>#REF!</v>
      </c>
      <c r="Z187" s="386">
        <v>2191.67</v>
      </c>
    </row>
    <row r="188" spans="1:26" ht="15" thickBot="1" x14ac:dyDescent="0.35">
      <c r="A188" s="55" t="s">
        <v>373</v>
      </c>
      <c r="B188" s="56" t="s">
        <v>14</v>
      </c>
      <c r="C188" s="57" t="s">
        <v>21</v>
      </c>
      <c r="D188" s="300">
        <v>477534</v>
      </c>
      <c r="E188" s="301" t="s">
        <v>339</v>
      </c>
      <c r="F188" s="56" t="s">
        <v>204</v>
      </c>
      <c r="G188" s="59">
        <v>2</v>
      </c>
      <c r="H188" s="59" t="s">
        <v>17</v>
      </c>
      <c r="I188" s="59">
        <v>200</v>
      </c>
      <c r="J188" s="59" t="s">
        <v>122</v>
      </c>
      <c r="K188" s="59" t="s">
        <v>14</v>
      </c>
      <c r="L188" s="59" t="s">
        <v>14</v>
      </c>
      <c r="M188" s="59" t="s">
        <v>14</v>
      </c>
      <c r="N188" s="59">
        <v>12</v>
      </c>
      <c r="O188" s="59">
        <v>50</v>
      </c>
      <c r="P188" s="60" t="s">
        <v>57</v>
      </c>
      <c r="Q188" s="60"/>
      <c r="R188" s="60"/>
      <c r="S188" s="60"/>
      <c r="T188" s="84" t="e">
        <f>#REF!*N188</f>
        <v>#REF!</v>
      </c>
      <c r="U188" s="85" t="e">
        <f t="shared" ref="U188:U194" si="28">ROUND(T188*1.2,2)</f>
        <v>#REF!</v>
      </c>
      <c r="V188" s="86" t="e">
        <f>#REF!*N188</f>
        <v>#REF!</v>
      </c>
      <c r="W188" s="87" t="e">
        <f t="shared" ref="W188:W194" si="29">ROUND(V188*1.2,2)</f>
        <v>#REF!</v>
      </c>
      <c r="X188" s="84">
        <v>689.92</v>
      </c>
      <c r="Y188" s="261" t="e">
        <f>#REF!/X188-1</f>
        <v>#REF!</v>
      </c>
      <c r="Z188" s="378">
        <v>1095.8399999999999</v>
      </c>
    </row>
    <row r="189" spans="1:26" ht="15" thickBot="1" x14ac:dyDescent="0.35">
      <c r="A189" s="55" t="s">
        <v>374</v>
      </c>
      <c r="B189" s="56" t="s">
        <v>14</v>
      </c>
      <c r="C189" s="57" t="s">
        <v>21</v>
      </c>
      <c r="D189" s="300">
        <v>477149</v>
      </c>
      <c r="E189" s="301" t="s">
        <v>340</v>
      </c>
      <c r="F189" s="56" t="s">
        <v>204</v>
      </c>
      <c r="G189" s="59">
        <v>2</v>
      </c>
      <c r="H189" s="59" t="s">
        <v>17</v>
      </c>
      <c r="I189" s="59">
        <v>200</v>
      </c>
      <c r="J189" s="59" t="s">
        <v>123</v>
      </c>
      <c r="K189" s="59" t="s">
        <v>14</v>
      </c>
      <c r="L189" s="59" t="s">
        <v>14</v>
      </c>
      <c r="M189" s="59" t="s">
        <v>14</v>
      </c>
      <c r="N189" s="59">
        <v>10</v>
      </c>
      <c r="O189" s="59">
        <v>36</v>
      </c>
      <c r="P189" s="60" t="s">
        <v>57</v>
      </c>
      <c r="Q189" s="60"/>
      <c r="R189" s="60"/>
      <c r="S189" s="60"/>
      <c r="T189" s="84" t="e">
        <f>#REF!*N189</f>
        <v>#REF!</v>
      </c>
      <c r="U189" s="85" t="e">
        <f t="shared" si="28"/>
        <v>#REF!</v>
      </c>
      <c r="V189" s="86" t="e">
        <f>#REF!*N189</f>
        <v>#REF!</v>
      </c>
      <c r="W189" s="87" t="e">
        <f t="shared" si="29"/>
        <v>#REF!</v>
      </c>
      <c r="X189" s="84">
        <v>1084.1600000000001</v>
      </c>
      <c r="Y189" s="261" t="e">
        <f>#REF!/X189-1</f>
        <v>#REF!</v>
      </c>
      <c r="Z189" s="378">
        <v>1722.02</v>
      </c>
    </row>
    <row r="190" spans="1:26" ht="15" thickBot="1" x14ac:dyDescent="0.35">
      <c r="A190" s="55" t="s">
        <v>375</v>
      </c>
      <c r="B190" s="56" t="s">
        <v>14</v>
      </c>
      <c r="C190" s="57" t="s">
        <v>21</v>
      </c>
      <c r="D190" s="321">
        <v>470246</v>
      </c>
      <c r="E190" s="301" t="s">
        <v>341</v>
      </c>
      <c r="F190" s="56" t="s">
        <v>204</v>
      </c>
      <c r="G190" s="59">
        <v>8</v>
      </c>
      <c r="H190" s="59" t="s">
        <v>17</v>
      </c>
      <c r="I190" s="58">
        <v>250</v>
      </c>
      <c r="J190" s="59" t="s">
        <v>99</v>
      </c>
      <c r="K190" s="59" t="s">
        <v>14</v>
      </c>
      <c r="L190" s="59" t="s">
        <v>14</v>
      </c>
      <c r="M190" s="59" t="s">
        <v>14</v>
      </c>
      <c r="N190" s="56">
        <v>12</v>
      </c>
      <c r="O190" s="56">
        <v>72</v>
      </c>
      <c r="P190" s="148" t="s">
        <v>81</v>
      </c>
      <c r="Q190" s="148"/>
      <c r="R190" s="148"/>
      <c r="S190" s="148"/>
      <c r="T190" s="84" t="e">
        <f>#REF!*N190</f>
        <v>#REF!</v>
      </c>
      <c r="U190" s="85" t="e">
        <f t="shared" si="28"/>
        <v>#REF!</v>
      </c>
      <c r="V190" s="86" t="e">
        <f>#REF!*N190</f>
        <v>#REF!</v>
      </c>
      <c r="W190" s="87" t="e">
        <f t="shared" si="29"/>
        <v>#REF!</v>
      </c>
      <c r="X190" s="84">
        <v>1034.8800000000001</v>
      </c>
      <c r="Y190" s="261" t="e">
        <f>#REF!/X190-1</f>
        <v>#REF!</v>
      </c>
      <c r="Z190" s="378">
        <v>1643.75</v>
      </c>
    </row>
    <row r="191" spans="1:26" ht="18" thickBot="1" x14ac:dyDescent="0.35">
      <c r="A191" s="205" t="s">
        <v>161</v>
      </c>
      <c r="B191" s="140"/>
      <c r="C191" s="141"/>
      <c r="D191" s="196"/>
      <c r="E191" s="142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8"/>
      <c r="U191" s="198"/>
      <c r="V191" s="198"/>
      <c r="W191" s="199"/>
      <c r="X191" s="197"/>
      <c r="Y191" s="271"/>
      <c r="Z191" s="391"/>
    </row>
    <row r="192" spans="1:26" ht="14.4" x14ac:dyDescent="0.3">
      <c r="A192" s="55" t="s">
        <v>160</v>
      </c>
      <c r="B192" s="56" t="s">
        <v>14</v>
      </c>
      <c r="C192" s="57" t="s">
        <v>89</v>
      </c>
      <c r="D192" s="300">
        <v>205502</v>
      </c>
      <c r="E192" s="301" t="s">
        <v>342</v>
      </c>
      <c r="F192" s="58" t="s">
        <v>14</v>
      </c>
      <c r="G192" s="58" t="s">
        <v>14</v>
      </c>
      <c r="H192" s="59" t="s">
        <v>17</v>
      </c>
      <c r="I192" s="58" t="s">
        <v>14</v>
      </c>
      <c r="J192" s="58" t="s">
        <v>14</v>
      </c>
      <c r="K192" s="58" t="s">
        <v>14</v>
      </c>
      <c r="L192" s="58" t="s">
        <v>14</v>
      </c>
      <c r="M192" s="58" t="s">
        <v>158</v>
      </c>
      <c r="N192" s="56">
        <v>10</v>
      </c>
      <c r="O192" s="56">
        <v>384</v>
      </c>
      <c r="P192" s="148" t="s">
        <v>20</v>
      </c>
      <c r="Q192" s="148"/>
      <c r="R192" s="148"/>
      <c r="S192" s="148" t="s">
        <v>134</v>
      </c>
      <c r="T192" s="84" t="e">
        <f>#REF!*N192</f>
        <v>#REF!</v>
      </c>
      <c r="U192" s="85" t="e">
        <f t="shared" si="28"/>
        <v>#REF!</v>
      </c>
      <c r="V192" s="86" t="e">
        <f>#REF!*N192</f>
        <v>#REF!</v>
      </c>
      <c r="W192" s="87" t="e">
        <f t="shared" si="29"/>
        <v>#REF!</v>
      </c>
      <c r="X192" s="84">
        <v>627.20000000000005</v>
      </c>
      <c r="Y192" s="261" t="e">
        <f>#REF!/X192-1</f>
        <v>#REF!</v>
      </c>
      <c r="Z192" s="378">
        <v>996.22</v>
      </c>
    </row>
    <row r="193" spans="1:26" ht="14.4" x14ac:dyDescent="0.3">
      <c r="A193" s="19" t="s">
        <v>160</v>
      </c>
      <c r="B193" s="20" t="s">
        <v>14</v>
      </c>
      <c r="C193" s="21" t="s">
        <v>89</v>
      </c>
      <c r="D193" s="302">
        <v>205503</v>
      </c>
      <c r="E193" s="303" t="s">
        <v>343</v>
      </c>
      <c r="F193" s="22" t="s">
        <v>14</v>
      </c>
      <c r="G193" s="22" t="s">
        <v>14</v>
      </c>
      <c r="H193" s="23" t="s">
        <v>19</v>
      </c>
      <c r="I193" s="22" t="s">
        <v>14</v>
      </c>
      <c r="J193" s="22" t="s">
        <v>14</v>
      </c>
      <c r="K193" s="22" t="s">
        <v>14</v>
      </c>
      <c r="L193" s="22" t="s">
        <v>14</v>
      </c>
      <c r="M193" s="22" t="s">
        <v>158</v>
      </c>
      <c r="N193" s="106">
        <v>10</v>
      </c>
      <c r="O193" s="106">
        <v>384</v>
      </c>
      <c r="P193" s="126" t="s">
        <v>20</v>
      </c>
      <c r="Q193" s="126"/>
      <c r="R193" s="126"/>
      <c r="S193" s="126" t="s">
        <v>134</v>
      </c>
      <c r="T193" s="88" t="e">
        <f>#REF!*N193</f>
        <v>#REF!</v>
      </c>
      <c r="U193" s="89" t="e">
        <f t="shared" si="28"/>
        <v>#REF!</v>
      </c>
      <c r="V193" s="90" t="e">
        <f>#REF!*N193</f>
        <v>#REF!</v>
      </c>
      <c r="W193" s="91" t="e">
        <f t="shared" si="29"/>
        <v>#REF!</v>
      </c>
      <c r="X193" s="88">
        <v>627.20000000000005</v>
      </c>
      <c r="Y193" s="262" t="e">
        <f>#REF!/X193-1</f>
        <v>#REF!</v>
      </c>
      <c r="Z193" s="379">
        <v>996.22</v>
      </c>
    </row>
    <row r="194" spans="1:26" ht="15" thickBot="1" x14ac:dyDescent="0.35">
      <c r="A194" s="39" t="s">
        <v>160</v>
      </c>
      <c r="B194" s="40" t="s">
        <v>14</v>
      </c>
      <c r="C194" s="124" t="s">
        <v>89</v>
      </c>
      <c r="D194" s="305">
        <v>200260</v>
      </c>
      <c r="E194" s="306" t="s">
        <v>344</v>
      </c>
      <c r="F194" s="42" t="s">
        <v>14</v>
      </c>
      <c r="G194" s="42" t="s">
        <v>14</v>
      </c>
      <c r="H194" s="43" t="s">
        <v>15</v>
      </c>
      <c r="I194" s="42" t="s">
        <v>14</v>
      </c>
      <c r="J194" s="42" t="s">
        <v>14</v>
      </c>
      <c r="K194" s="42" t="s">
        <v>14</v>
      </c>
      <c r="L194" s="42" t="s">
        <v>14</v>
      </c>
      <c r="M194" s="42" t="s">
        <v>14</v>
      </c>
      <c r="N194" s="125">
        <v>100</v>
      </c>
      <c r="O194" s="125">
        <v>360</v>
      </c>
      <c r="P194" s="238" t="s">
        <v>90</v>
      </c>
      <c r="Q194" s="238"/>
      <c r="R194" s="238"/>
      <c r="S194" s="238"/>
      <c r="T194" s="45" t="e">
        <f>#REF!*N194</f>
        <v>#REF!</v>
      </c>
      <c r="U194" s="46" t="e">
        <f t="shared" si="28"/>
        <v>#REF!</v>
      </c>
      <c r="V194" s="47" t="e">
        <f>#REF!*N194</f>
        <v>#REF!</v>
      </c>
      <c r="W194" s="48" t="e">
        <f t="shared" si="29"/>
        <v>#REF!</v>
      </c>
      <c r="X194" s="45">
        <v>336</v>
      </c>
      <c r="Y194" s="268" t="e">
        <f>#REF!/X194-1</f>
        <v>#REF!</v>
      </c>
      <c r="Z194" s="386">
        <v>533.69000000000005</v>
      </c>
    </row>
    <row r="195" spans="1:26" ht="12" customHeight="1" x14ac:dyDescent="0.3">
      <c r="A195" s="200"/>
      <c r="C195" s="200"/>
      <c r="E195" s="175"/>
      <c r="T195" s="158"/>
      <c r="U195" s="157"/>
      <c r="V195" s="158"/>
      <c r="W195" s="157"/>
      <c r="X195" s="158"/>
      <c r="Y195" s="249"/>
      <c r="Z195" s="394"/>
    </row>
  </sheetData>
  <autoFilter ref="A13:Y194"/>
  <phoneticPr fontId="14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"/>
  <sheetViews>
    <sheetView showGridLines="0" zoomScale="70" zoomScaleNormal="7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Z12" sqref="Z12"/>
    </sheetView>
  </sheetViews>
  <sheetFormatPr defaultColWidth="8.77734375" defaultRowHeight="14.4" outlineLevelCol="1" x14ac:dyDescent="0.3"/>
  <cols>
    <col min="1" max="1" width="53" style="1" customWidth="1"/>
    <col min="2" max="2" width="8.77734375" style="1"/>
    <col min="3" max="3" width="20" style="1" customWidth="1"/>
    <col min="4" max="4" width="10.21875" style="1" customWidth="1"/>
    <col min="5" max="5" width="93.5546875" style="1" customWidth="1"/>
    <col min="6" max="6" width="14.21875" style="1" customWidth="1"/>
    <col min="7" max="7" width="9.77734375" style="1" customWidth="1"/>
    <col min="8" max="8" width="13.21875" style="1" customWidth="1"/>
    <col min="9" max="9" width="9.77734375" style="1" customWidth="1"/>
    <col min="10" max="10" width="15.21875" style="1" customWidth="1"/>
    <col min="11" max="11" width="10.44140625" style="1" customWidth="1"/>
    <col min="12" max="12" width="15.21875" style="1" customWidth="1"/>
    <col min="13" max="13" width="20" style="1" customWidth="1"/>
    <col min="14" max="14" width="11.21875" style="1" customWidth="1"/>
    <col min="15" max="15" width="10.21875" style="1" customWidth="1"/>
    <col min="16" max="16" width="14" style="1" customWidth="1"/>
    <col min="17" max="17" width="13.5546875" style="1" customWidth="1"/>
    <col min="18" max="18" width="6.5546875" style="1" customWidth="1"/>
    <col min="19" max="19" width="13.21875" style="1" customWidth="1"/>
    <col min="20" max="21" width="12" style="1" hidden="1" customWidth="1" outlineLevel="1"/>
    <col min="22" max="23" width="13.5546875" style="1" hidden="1" customWidth="1" outlineLevel="1"/>
    <col min="24" max="24" width="12.21875" style="1" customWidth="1" collapsed="1"/>
    <col min="25" max="25" width="12.21875" style="1" customWidth="1"/>
    <col min="26" max="27" width="12.77734375" style="1" customWidth="1"/>
    <col min="28" max="28" width="12.77734375" style="1" hidden="1" customWidth="1" outlineLevel="1"/>
    <col min="29" max="29" width="10.77734375" style="246" hidden="1" customWidth="1" outlineLevel="1"/>
    <col min="30" max="30" width="8.77734375" style="1" collapsed="1"/>
    <col min="31" max="16384" width="8.77734375" style="1"/>
  </cols>
  <sheetData>
    <row r="1" spans="1:29" ht="45" x14ac:dyDescent="0.3">
      <c r="A1" s="242" t="s">
        <v>390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</row>
    <row r="2" spans="1:29" ht="45" x14ac:dyDescent="0.3">
      <c r="A2" s="242" t="s">
        <v>423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</row>
    <row r="5" spans="1:29" x14ac:dyDescent="0.3">
      <c r="A5" s="280" t="s">
        <v>157</v>
      </c>
    </row>
    <row r="6" spans="1:29" x14ac:dyDescent="0.3">
      <c r="A6" s="241" t="s">
        <v>156</v>
      </c>
    </row>
    <row r="7" spans="1:29" x14ac:dyDescent="0.3">
      <c r="A7" s="241" t="s">
        <v>169</v>
      </c>
    </row>
    <row r="8" spans="1:29" x14ac:dyDescent="0.3">
      <c r="A8" s="241" t="s">
        <v>170</v>
      </c>
    </row>
    <row r="9" spans="1:29" x14ac:dyDescent="0.3">
      <c r="A9" s="241" t="s">
        <v>153</v>
      </c>
    </row>
    <row r="10" spans="1:29" ht="15" thickBot="1" x14ac:dyDescent="0.35">
      <c r="A10" s="322" t="s">
        <v>207</v>
      </c>
      <c r="B10" s="323"/>
      <c r="C10" s="323"/>
      <c r="D10" s="323"/>
      <c r="E10" s="323"/>
    </row>
    <row r="11" spans="1:29" ht="15" thickBot="1" x14ac:dyDescent="0.35">
      <c r="Z11" s="244" t="s">
        <v>424</v>
      </c>
      <c r="AA11" s="245"/>
    </row>
    <row r="12" spans="1:29" ht="15" thickBot="1" x14ac:dyDescent="0.35">
      <c r="E12" s="175"/>
      <c r="I12" s="325" t="s">
        <v>162</v>
      </c>
      <c r="J12" s="272"/>
      <c r="K12" s="272"/>
      <c r="L12" s="272"/>
      <c r="M12" s="272"/>
      <c r="N12" s="324" t="s">
        <v>163</v>
      </c>
      <c r="O12" s="324" t="s">
        <v>164</v>
      </c>
      <c r="T12" s="273" t="s">
        <v>94</v>
      </c>
      <c r="U12" s="274"/>
      <c r="V12" s="274"/>
      <c r="W12" s="275"/>
      <c r="X12" s="273" t="s">
        <v>151</v>
      </c>
      <c r="Y12" s="274"/>
      <c r="Z12" s="274"/>
      <c r="AA12" s="275"/>
    </row>
    <row r="13" spans="1:29" ht="31.2" thickBot="1" x14ac:dyDescent="0.35">
      <c r="A13" s="288" t="s">
        <v>0</v>
      </c>
      <c r="B13" s="289" t="s">
        <v>1</v>
      </c>
      <c r="C13" s="289" t="s">
        <v>2</v>
      </c>
      <c r="D13" s="289" t="s">
        <v>3</v>
      </c>
      <c r="E13" s="289" t="s">
        <v>4</v>
      </c>
      <c r="F13" s="289" t="s">
        <v>5</v>
      </c>
      <c r="G13" s="289" t="s">
        <v>8</v>
      </c>
      <c r="H13" s="289" t="s">
        <v>6</v>
      </c>
      <c r="I13" s="289" t="s">
        <v>7</v>
      </c>
      <c r="J13" s="289" t="s">
        <v>133</v>
      </c>
      <c r="K13" s="289" t="s">
        <v>154</v>
      </c>
      <c r="L13" s="289" t="s">
        <v>149</v>
      </c>
      <c r="M13" s="289" t="s">
        <v>155</v>
      </c>
      <c r="N13" s="289" t="s">
        <v>91</v>
      </c>
      <c r="O13" s="289" t="s">
        <v>152</v>
      </c>
      <c r="P13" s="290" t="s">
        <v>9</v>
      </c>
      <c r="Q13" s="290" t="s">
        <v>95</v>
      </c>
      <c r="R13" s="290" t="s">
        <v>177</v>
      </c>
      <c r="S13" s="290" t="s">
        <v>92</v>
      </c>
      <c r="T13" s="276" t="s">
        <v>165</v>
      </c>
      <c r="U13" s="277" t="s">
        <v>166</v>
      </c>
      <c r="V13" s="5" t="s">
        <v>167</v>
      </c>
      <c r="W13" s="6" t="s">
        <v>168</v>
      </c>
      <c r="X13" s="276" t="s">
        <v>165</v>
      </c>
      <c r="Y13" s="277" t="s">
        <v>166</v>
      </c>
      <c r="Z13" s="5" t="s">
        <v>167</v>
      </c>
      <c r="AA13" s="6" t="s">
        <v>168</v>
      </c>
      <c r="AB13" s="291" t="s">
        <v>420</v>
      </c>
      <c r="AC13" s="292" t="s">
        <v>150</v>
      </c>
    </row>
    <row r="14" spans="1:29" ht="15" customHeight="1" x14ac:dyDescent="0.3">
      <c r="A14" s="55" t="s">
        <v>42</v>
      </c>
      <c r="B14" s="56" t="s">
        <v>44</v>
      </c>
      <c r="C14" s="57" t="s">
        <v>13</v>
      </c>
      <c r="D14" s="300">
        <v>560101</v>
      </c>
      <c r="E14" s="301" t="s">
        <v>380</v>
      </c>
      <c r="F14" s="58" t="s">
        <v>14</v>
      </c>
      <c r="G14" s="58" t="s">
        <v>14</v>
      </c>
      <c r="H14" s="59" t="s">
        <v>17</v>
      </c>
      <c r="I14" s="58" t="s">
        <v>14</v>
      </c>
      <c r="J14" s="58" t="s">
        <v>14</v>
      </c>
      <c r="K14" s="58" t="s">
        <v>14</v>
      </c>
      <c r="L14" s="58" t="s">
        <v>14</v>
      </c>
      <c r="M14" s="58" t="s">
        <v>14</v>
      </c>
      <c r="N14" s="56">
        <v>8</v>
      </c>
      <c r="O14" s="56">
        <v>21</v>
      </c>
      <c r="P14" s="56" t="s">
        <v>18</v>
      </c>
      <c r="Q14" s="56"/>
      <c r="R14" s="56"/>
      <c r="S14" s="148"/>
      <c r="T14" s="84">
        <f t="shared" ref="T14:T17" si="0">X14*N14</f>
        <v>52799.360000000001</v>
      </c>
      <c r="U14" s="85">
        <f t="shared" ref="U14:U17" si="1">ROUND(T14*1.2,2)</f>
        <v>63359.23</v>
      </c>
      <c r="V14" s="86">
        <f t="shared" ref="V14:V17" si="2">Z14*N14</f>
        <v>39889.919999999998</v>
      </c>
      <c r="W14" s="87">
        <f t="shared" ref="W14:W17" si="3">ROUND(V14*1.2,2)</f>
        <v>47867.9</v>
      </c>
      <c r="X14" s="84">
        <f t="shared" ref="X14:X17" si="4">ROUND(Z14/(1-24.45%),2)</f>
        <v>6599.92</v>
      </c>
      <c r="Y14" s="296">
        <f t="shared" ref="Y14:Y17" si="5">ROUND(X14*1.2,2)</f>
        <v>7919.9</v>
      </c>
      <c r="Z14" s="18">
        <v>4986.24</v>
      </c>
      <c r="AA14" s="87">
        <f t="shared" ref="AA14:AA17" si="6">ROUND(Z14*1.2,2)</f>
        <v>5983.49</v>
      </c>
      <c r="AB14" s="84">
        <v>4986.24</v>
      </c>
      <c r="AC14" s="261">
        <f>Z14/AB14-1</f>
        <v>0</v>
      </c>
    </row>
    <row r="15" spans="1:29" ht="15" customHeight="1" x14ac:dyDescent="0.3">
      <c r="A15" s="19" t="s">
        <v>42</v>
      </c>
      <c r="B15" s="20" t="s">
        <v>44</v>
      </c>
      <c r="C15" s="65" t="s">
        <v>21</v>
      </c>
      <c r="D15" s="302">
        <v>420501</v>
      </c>
      <c r="E15" s="303" t="s">
        <v>381</v>
      </c>
      <c r="F15" s="22" t="s">
        <v>206</v>
      </c>
      <c r="G15" s="22" t="s">
        <v>14</v>
      </c>
      <c r="H15" s="22" t="s">
        <v>45</v>
      </c>
      <c r="I15" s="22" t="s">
        <v>14</v>
      </c>
      <c r="J15" s="22" t="s">
        <v>14</v>
      </c>
      <c r="K15" s="22" t="s">
        <v>14</v>
      </c>
      <c r="L15" s="22" t="s">
        <v>14</v>
      </c>
      <c r="M15" s="22" t="s">
        <v>46</v>
      </c>
      <c r="N15" s="107">
        <v>6</v>
      </c>
      <c r="O15" s="107">
        <v>80</v>
      </c>
      <c r="P15" s="107" t="s">
        <v>47</v>
      </c>
      <c r="Q15" s="107"/>
      <c r="R15" s="293" t="s">
        <v>177</v>
      </c>
      <c r="S15" s="24"/>
      <c r="T15" s="110">
        <f t="shared" si="0"/>
        <v>4509.66</v>
      </c>
      <c r="U15" s="111">
        <f t="shared" si="1"/>
        <v>5411.59</v>
      </c>
      <c r="V15" s="114">
        <f t="shared" si="2"/>
        <v>3407.04</v>
      </c>
      <c r="W15" s="112">
        <f t="shared" si="3"/>
        <v>4088.45</v>
      </c>
      <c r="X15" s="110">
        <f t="shared" si="4"/>
        <v>751.61</v>
      </c>
      <c r="Y15" s="156">
        <f t="shared" si="5"/>
        <v>901.93</v>
      </c>
      <c r="Z15" s="294">
        <v>567.84</v>
      </c>
      <c r="AA15" s="112">
        <f t="shared" si="6"/>
        <v>681.41</v>
      </c>
      <c r="AB15" s="110">
        <v>436.8</v>
      </c>
      <c r="AC15" s="250">
        <f t="shared" ref="AC15:AC17" si="7">Z15/AB15-1</f>
        <v>0.30000000000000004</v>
      </c>
    </row>
    <row r="16" spans="1:29" ht="15" customHeight="1" x14ac:dyDescent="0.3">
      <c r="A16" s="19" t="s">
        <v>42</v>
      </c>
      <c r="B16" s="106" t="s">
        <v>50</v>
      </c>
      <c r="C16" s="65" t="s">
        <v>21</v>
      </c>
      <c r="D16" s="302">
        <v>420502</v>
      </c>
      <c r="E16" s="303" t="s">
        <v>382</v>
      </c>
      <c r="F16" s="22" t="s">
        <v>206</v>
      </c>
      <c r="G16" s="22" t="s">
        <v>14</v>
      </c>
      <c r="H16" s="22" t="s">
        <v>45</v>
      </c>
      <c r="I16" s="22" t="s">
        <v>14</v>
      </c>
      <c r="J16" s="22" t="s">
        <v>14</v>
      </c>
      <c r="K16" s="22" t="s">
        <v>14</v>
      </c>
      <c r="L16" s="22" t="s">
        <v>14</v>
      </c>
      <c r="M16" s="22" t="s">
        <v>51</v>
      </c>
      <c r="N16" s="107">
        <v>8</v>
      </c>
      <c r="O16" s="107">
        <v>96</v>
      </c>
      <c r="P16" s="107" t="s">
        <v>47</v>
      </c>
      <c r="Q16" s="107"/>
      <c r="R16" s="293" t="s">
        <v>177</v>
      </c>
      <c r="S16" s="24"/>
      <c r="T16" s="110">
        <f t="shared" si="0"/>
        <v>4848.32</v>
      </c>
      <c r="U16" s="111">
        <f t="shared" si="1"/>
        <v>5817.98</v>
      </c>
      <c r="V16" s="114">
        <f t="shared" si="2"/>
        <v>3662.88</v>
      </c>
      <c r="W16" s="112">
        <f t="shared" si="3"/>
        <v>4395.46</v>
      </c>
      <c r="X16" s="110">
        <f t="shared" si="4"/>
        <v>606.04</v>
      </c>
      <c r="Y16" s="156">
        <f t="shared" si="5"/>
        <v>727.25</v>
      </c>
      <c r="Z16" s="294">
        <v>457.86</v>
      </c>
      <c r="AA16" s="112">
        <f t="shared" si="6"/>
        <v>549.42999999999995</v>
      </c>
      <c r="AB16" s="110">
        <v>327.04000000000002</v>
      </c>
      <c r="AC16" s="250">
        <f t="shared" si="7"/>
        <v>0.40001223091976512</v>
      </c>
    </row>
    <row r="17" spans="1:29" ht="15" customHeight="1" thickBot="1" x14ac:dyDescent="0.35">
      <c r="A17" s="39" t="s">
        <v>42</v>
      </c>
      <c r="B17" s="125" t="s">
        <v>54</v>
      </c>
      <c r="C17" s="41" t="s">
        <v>21</v>
      </c>
      <c r="D17" s="305">
        <v>520501</v>
      </c>
      <c r="E17" s="306" t="s">
        <v>383</v>
      </c>
      <c r="F17" s="42" t="s">
        <v>206</v>
      </c>
      <c r="G17" s="42" t="s">
        <v>14</v>
      </c>
      <c r="H17" s="42" t="s">
        <v>48</v>
      </c>
      <c r="I17" s="42" t="s">
        <v>14</v>
      </c>
      <c r="J17" s="42" t="s">
        <v>14</v>
      </c>
      <c r="K17" s="42" t="s">
        <v>14</v>
      </c>
      <c r="L17" s="43" t="s">
        <v>14</v>
      </c>
      <c r="M17" s="42" t="s">
        <v>46</v>
      </c>
      <c r="N17" s="43">
        <v>6</v>
      </c>
      <c r="O17" s="43">
        <v>80</v>
      </c>
      <c r="P17" s="43" t="s">
        <v>47</v>
      </c>
      <c r="Q17" s="43"/>
      <c r="R17" s="171" t="s">
        <v>177</v>
      </c>
      <c r="S17" s="44"/>
      <c r="T17" s="45">
        <f t="shared" si="0"/>
        <v>4340.6400000000003</v>
      </c>
      <c r="U17" s="46">
        <f t="shared" si="1"/>
        <v>5208.7700000000004</v>
      </c>
      <c r="V17" s="47">
        <f t="shared" si="2"/>
        <v>3279.3599999999997</v>
      </c>
      <c r="W17" s="48">
        <f t="shared" si="3"/>
        <v>3935.23</v>
      </c>
      <c r="X17" s="45">
        <f t="shared" si="4"/>
        <v>723.44</v>
      </c>
      <c r="Y17" s="297">
        <f t="shared" si="5"/>
        <v>868.13</v>
      </c>
      <c r="Z17" s="295">
        <v>546.55999999999995</v>
      </c>
      <c r="AA17" s="48">
        <f t="shared" si="6"/>
        <v>655.87</v>
      </c>
      <c r="AB17" s="45">
        <v>546.55999999999995</v>
      </c>
      <c r="AC17" s="268">
        <f t="shared" si="7"/>
        <v>0</v>
      </c>
    </row>
    <row r="18" spans="1:29" x14ac:dyDescent="0.3">
      <c r="A18" s="200"/>
      <c r="C18" s="200"/>
      <c r="E18" s="175"/>
      <c r="T18" s="158"/>
      <c r="U18" s="157"/>
      <c r="V18" s="158"/>
      <c r="W18" s="157"/>
      <c r="X18" s="158"/>
      <c r="Y18" s="157"/>
      <c r="Z18" s="158"/>
      <c r="AA18" s="157"/>
      <c r="AB18" s="158"/>
      <c r="AC18" s="249"/>
    </row>
  </sheetData>
  <autoFilter ref="A13:AC17"/>
  <pageMargins left="0.23622047244094491" right="0.23622047244094491" top="0.74803149606299213" bottom="0.74803149606299213" header="0.31496062992125984" footer="0.31496062992125984"/>
  <pageSetup paperSize="9" scale="3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Tellus-Торк Базовый прайс-лист</vt:lpstr>
      <vt:lpstr>Торк Распродажа</vt:lpstr>
      <vt:lpstr>'Tellus-Торк Базовый прайс-лист'!Заголовки_для_печати</vt:lpstr>
      <vt:lpstr>'Торк Распродажа'!Заголовки_для_печати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KLIMENKOVA Mila</dc:creator>
  <cp:lastModifiedBy>User</cp:lastModifiedBy>
  <cp:lastPrinted>2023-06-06T07:37:11Z</cp:lastPrinted>
  <dcterms:created xsi:type="dcterms:W3CDTF">2015-06-05T18:17:20Z</dcterms:created>
  <dcterms:modified xsi:type="dcterms:W3CDTF">2025-08-28T07:16:10Z</dcterms:modified>
</cp:coreProperties>
</file>